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zdzs.sharepoint.com/sites/VET_z_jin/Shared Documents/AKCE/Akce 2023/KA1/pro příjemce KA122_výzva 2023/Prezentace/"/>
    </mc:Choice>
  </mc:AlternateContent>
  <xr:revisionPtr revIDLastSave="30" documentId="8_{EC8EB7D3-F94E-41E3-B595-02B292B216D4}" xr6:coauthVersionLast="47" xr6:coauthVersionMax="47" xr10:uidLastSave="{7336AA0D-8409-448E-BDC5-C1B28CA68144}"/>
  <bookViews>
    <workbookView xWindow="-120" yWindow="-120" windowWidth="29040" windowHeight="15840" xr2:uid="{2E5CE69F-36D6-44FF-ACE7-C9FF5DE75188}"/>
  </bookViews>
  <sheets>
    <sheet name="Výpočet grantu" sheetId="5" r:id="rId1"/>
    <sheet name="Sazby" sheetId="3" r:id="rId2"/>
    <sheet name="Typy aktivit" sheetId="2" r:id="rId3"/>
  </sheets>
  <definedNames>
    <definedName name="_ftn1" localSheetId="1">Sazby!$F$10</definedName>
    <definedName name="_ftn2" localSheetId="1">Sazby!$F$11</definedName>
    <definedName name="_ftnref1" localSheetId="1">Sazby!$F$4</definedName>
    <definedName name="_ftnref2" localSheetId="1">Sazby!$F$6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3" i="5" l="1"/>
  <c r="L13" i="5" s="1"/>
  <c r="Q13" i="5"/>
  <c r="AC13" i="5"/>
  <c r="J14" i="5"/>
  <c r="L14" i="5" s="1"/>
  <c r="Q14" i="5"/>
  <c r="AC14" i="5"/>
  <c r="J15" i="5"/>
  <c r="L15" i="5" s="1"/>
  <c r="Q15" i="5"/>
  <c r="AC15" i="5"/>
  <c r="J16" i="5"/>
  <c r="L16" i="5"/>
  <c r="M16" i="5" s="1"/>
  <c r="O16" i="5" s="1"/>
  <c r="Q16" i="5"/>
  <c r="AC16" i="5"/>
  <c r="J17" i="5"/>
  <c r="L17" i="5" s="1"/>
  <c r="Q17" i="5"/>
  <c r="AC17" i="5"/>
  <c r="J18" i="5"/>
  <c r="L18" i="5" s="1"/>
  <c r="Q18" i="5"/>
  <c r="AC18" i="5"/>
  <c r="J19" i="5"/>
  <c r="L19" i="5" s="1"/>
  <c r="Q19" i="5"/>
  <c r="AC19" i="5"/>
  <c r="J20" i="5"/>
  <c r="L20" i="5"/>
  <c r="M20" i="5" s="1"/>
  <c r="O20" i="5" s="1"/>
  <c r="Q20" i="5"/>
  <c r="AC20" i="5"/>
  <c r="J21" i="5"/>
  <c r="L21" i="5" s="1"/>
  <c r="Q21" i="5"/>
  <c r="AC21" i="5"/>
  <c r="J22" i="5"/>
  <c r="L22" i="5" s="1"/>
  <c r="Q22" i="5"/>
  <c r="AC22" i="5"/>
  <c r="J23" i="5"/>
  <c r="L23" i="5" s="1"/>
  <c r="Q23" i="5"/>
  <c r="AC23" i="5"/>
  <c r="J24" i="5"/>
  <c r="L24" i="5"/>
  <c r="M24" i="5" s="1"/>
  <c r="O24" i="5" s="1"/>
  <c r="Q24" i="5"/>
  <c r="AC24" i="5"/>
  <c r="J25" i="5"/>
  <c r="L25" i="5" s="1"/>
  <c r="Q25" i="5"/>
  <c r="AC25" i="5"/>
  <c r="J26" i="5"/>
  <c r="L26" i="5" s="1"/>
  <c r="Q26" i="5"/>
  <c r="AC26" i="5"/>
  <c r="J27" i="5"/>
  <c r="L27" i="5" s="1"/>
  <c r="Q27" i="5"/>
  <c r="AC27" i="5"/>
  <c r="J28" i="5"/>
  <c r="L28" i="5"/>
  <c r="P28" i="5" s="1"/>
  <c r="R28" i="5" s="1"/>
  <c r="M28" i="5"/>
  <c r="O28" i="5" s="1"/>
  <c r="S28" i="5" s="1"/>
  <c r="AD28" i="5" s="1"/>
  <c r="Q28" i="5"/>
  <c r="AC28" i="5"/>
  <c r="J29" i="5"/>
  <c r="L29" i="5" s="1"/>
  <c r="Q29" i="5"/>
  <c r="AC29" i="5"/>
  <c r="J30" i="5"/>
  <c r="L30" i="5" s="1"/>
  <c r="Q30" i="5"/>
  <c r="AC30" i="5"/>
  <c r="AC5" i="5"/>
  <c r="AC6" i="5"/>
  <c r="AC7" i="5"/>
  <c r="AC8" i="5"/>
  <c r="AC9" i="5"/>
  <c r="AC10" i="5"/>
  <c r="AC11" i="5"/>
  <c r="AC12" i="5"/>
  <c r="AC31" i="5"/>
  <c r="AC32" i="5"/>
  <c r="AC4" i="5"/>
  <c r="Q5" i="5"/>
  <c r="Q6" i="5"/>
  <c r="Q7" i="5"/>
  <c r="Q8" i="5"/>
  <c r="Q9" i="5"/>
  <c r="Q10" i="5"/>
  <c r="Q11" i="5"/>
  <c r="Q12" i="5"/>
  <c r="Q31" i="5"/>
  <c r="Q32" i="5"/>
  <c r="Q4" i="5"/>
  <c r="AA33" i="5"/>
  <c r="J4" i="5"/>
  <c r="L4" i="5" s="1"/>
  <c r="M4" i="5" s="1"/>
  <c r="J5" i="5"/>
  <c r="L5" i="5" s="1"/>
  <c r="M5" i="5" s="1"/>
  <c r="J6" i="5"/>
  <c r="L6" i="5" s="1"/>
  <c r="M6" i="5" s="1"/>
  <c r="J7" i="5"/>
  <c r="J8" i="5"/>
  <c r="L8" i="5" s="1"/>
  <c r="M8" i="5" s="1"/>
  <c r="J9" i="5"/>
  <c r="L9" i="5" s="1"/>
  <c r="M9" i="5" s="1"/>
  <c r="O9" i="5" s="1"/>
  <c r="J10" i="5"/>
  <c r="J11" i="5"/>
  <c r="L11" i="5" s="1"/>
  <c r="M11" i="5" s="1"/>
  <c r="J12" i="5"/>
  <c r="L12" i="5" s="1"/>
  <c r="M12" i="5" s="1"/>
  <c r="J31" i="5"/>
  <c r="L31" i="5" s="1"/>
  <c r="M31" i="5" s="1"/>
  <c r="J32" i="5"/>
  <c r="L32" i="5" s="1"/>
  <c r="M32" i="5" s="1"/>
  <c r="AB33" i="5"/>
  <c r="Z33" i="5"/>
  <c r="Y33" i="5"/>
  <c r="X33" i="5"/>
  <c r="G33" i="5"/>
  <c r="K13" i="3"/>
  <c r="K12" i="3"/>
  <c r="M25" i="5" l="1"/>
  <c r="O25" i="5" s="1"/>
  <c r="P25" i="5"/>
  <c r="R25" i="5" s="1"/>
  <c r="M17" i="5"/>
  <c r="O17" i="5" s="1"/>
  <c r="M15" i="5"/>
  <c r="O15" i="5" s="1"/>
  <c r="M29" i="5"/>
  <c r="O29" i="5" s="1"/>
  <c r="P27" i="5"/>
  <c r="R27" i="5" s="1"/>
  <c r="M27" i="5"/>
  <c r="O27" i="5" s="1"/>
  <c r="M22" i="5"/>
  <c r="O22" i="5" s="1"/>
  <c r="M19" i="5"/>
  <c r="O19" i="5" s="1"/>
  <c r="M14" i="5"/>
  <c r="O14" i="5" s="1"/>
  <c r="M21" i="5"/>
  <c r="O21" i="5" s="1"/>
  <c r="P21" i="5"/>
  <c r="R21" i="5" s="1"/>
  <c r="M26" i="5"/>
  <c r="O26" i="5" s="1"/>
  <c r="P26" i="5"/>
  <c r="R26" i="5" s="1"/>
  <c r="M30" i="5"/>
  <c r="O30" i="5" s="1"/>
  <c r="M23" i="5"/>
  <c r="O23" i="5" s="1"/>
  <c r="M18" i="5"/>
  <c r="O18" i="5" s="1"/>
  <c r="P18" i="5"/>
  <c r="R18" i="5" s="1"/>
  <c r="M13" i="5"/>
  <c r="O13" i="5" s="1"/>
  <c r="P13" i="5"/>
  <c r="R13" i="5" s="1"/>
  <c r="P24" i="5"/>
  <c r="R24" i="5" s="1"/>
  <c r="S24" i="5" s="1"/>
  <c r="AD24" i="5" s="1"/>
  <c r="P20" i="5"/>
  <c r="R20" i="5" s="1"/>
  <c r="S20" i="5" s="1"/>
  <c r="AD20" i="5" s="1"/>
  <c r="P16" i="5"/>
  <c r="R16" i="5" s="1"/>
  <c r="S16" i="5" s="1"/>
  <c r="AD16" i="5" s="1"/>
  <c r="AC33" i="5"/>
  <c r="O12" i="5"/>
  <c r="O8" i="5"/>
  <c r="P9" i="5"/>
  <c r="R9" i="5" s="1"/>
  <c r="S9" i="5" s="1"/>
  <c r="AD9" i="5" s="1"/>
  <c r="P12" i="5"/>
  <c r="R12" i="5" s="1"/>
  <c r="P8" i="5"/>
  <c r="R8" i="5" s="1"/>
  <c r="O32" i="5"/>
  <c r="L10" i="5"/>
  <c r="L7" i="5"/>
  <c r="O4" i="5"/>
  <c r="O5" i="5"/>
  <c r="O6" i="5"/>
  <c r="O31" i="5"/>
  <c r="O11" i="5"/>
  <c r="P15" i="5" l="1"/>
  <c r="R15" i="5" s="1"/>
  <c r="S13" i="5"/>
  <c r="AD13" i="5" s="1"/>
  <c r="S26" i="5"/>
  <c r="AD26" i="5" s="1"/>
  <c r="P22" i="5"/>
  <c r="R22" i="5" s="1"/>
  <c r="S19" i="5"/>
  <c r="AD19" i="5" s="1"/>
  <c r="P19" i="5"/>
  <c r="R19" i="5" s="1"/>
  <c r="S22" i="5"/>
  <c r="AD22" i="5" s="1"/>
  <c r="S18" i="5"/>
  <c r="AD18" i="5" s="1"/>
  <c r="S21" i="5"/>
  <c r="AD21" i="5" s="1"/>
  <c r="S27" i="5"/>
  <c r="AD27" i="5" s="1"/>
  <c r="P17" i="5"/>
  <c r="R17" i="5" s="1"/>
  <c r="S17" i="5" s="1"/>
  <c r="AD17" i="5" s="1"/>
  <c r="P23" i="5"/>
  <c r="R23" i="5" s="1"/>
  <c r="S23" i="5" s="1"/>
  <c r="AD23" i="5" s="1"/>
  <c r="P14" i="5"/>
  <c r="R14" i="5" s="1"/>
  <c r="S14" i="5" s="1"/>
  <c r="AD14" i="5" s="1"/>
  <c r="P29" i="5"/>
  <c r="R29" i="5" s="1"/>
  <c r="S15" i="5"/>
  <c r="AD15" i="5" s="1"/>
  <c r="P30" i="5"/>
  <c r="R30" i="5" s="1"/>
  <c r="S30" i="5" s="1"/>
  <c r="AD30" i="5" s="1"/>
  <c r="S29" i="5"/>
  <c r="AD29" i="5" s="1"/>
  <c r="S25" i="5"/>
  <c r="AD25" i="5" s="1"/>
  <c r="S12" i="5"/>
  <c r="AD12" i="5" s="1"/>
  <c r="M10" i="5"/>
  <c r="O10" i="5" s="1"/>
  <c r="M7" i="5"/>
  <c r="O7" i="5" s="1"/>
  <c r="S8" i="5"/>
  <c r="AD8" i="5" s="1"/>
  <c r="P11" i="5"/>
  <c r="R11" i="5" s="1"/>
  <c r="S11" i="5" s="1"/>
  <c r="AD11" i="5" s="1"/>
  <c r="P32" i="5"/>
  <c r="R32" i="5" s="1"/>
  <c r="S32" i="5" s="1"/>
  <c r="AD32" i="5" s="1"/>
  <c r="P31" i="5"/>
  <c r="R31" i="5" s="1"/>
  <c r="S31" i="5" s="1"/>
  <c r="AD31" i="5" s="1"/>
  <c r="P4" i="5"/>
  <c r="P5" i="5"/>
  <c r="R5" i="5" s="1"/>
  <c r="S5" i="5" s="1"/>
  <c r="AD5" i="5" s="1"/>
  <c r="P6" i="5"/>
  <c r="R6" i="5" s="1"/>
  <c r="S6" i="5" s="1"/>
  <c r="AD6" i="5" s="1"/>
  <c r="P7" i="5" l="1"/>
  <c r="R7" i="5" s="1"/>
  <c r="S7" i="5" s="1"/>
  <c r="AD7" i="5" s="1"/>
  <c r="P10" i="5"/>
  <c r="R10" i="5" s="1"/>
  <c r="S10" i="5" s="1"/>
  <c r="AD10" i="5" s="1"/>
  <c r="R4" i="5"/>
  <c r="S4" i="5" s="1"/>
  <c r="AD4" i="5" s="1"/>
  <c r="AD33" i="5" l="1"/>
  <c r="S33" i="5"/>
  <c r="AD39" i="5" l="1"/>
  <c r="AC35" i="5" s="1"/>
  <c r="AD35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Bielczyk Daniel</author>
  </authors>
  <commentList>
    <comment ref="L3" authorId="0" shapeId="0" xr:uid="{196B1219-7A3E-47D7-9E80-4227EC6502E5}">
      <text>
        <r>
          <rPr>
            <b/>
            <sz val="9"/>
            <color indexed="81"/>
            <rFont val="Tahoma"/>
            <family val="2"/>
            <charset val="238"/>
          </rPr>
          <t>Bielczyk Daniel:</t>
        </r>
        <r>
          <rPr>
            <sz val="9"/>
            <color indexed="81"/>
            <rFont val="Tahoma"/>
            <family val="2"/>
            <charset val="238"/>
          </rPr>
          <t xml:space="preserve">
"Nevyplňujte"</t>
        </r>
      </text>
    </comment>
  </commentList>
</comments>
</file>

<file path=xl/sharedStrings.xml><?xml version="1.0" encoding="utf-8"?>
<sst xmlns="http://schemas.openxmlformats.org/spreadsheetml/2006/main" count="148" uniqueCount="137">
  <si>
    <t>ID mobility/pozn/dle potřeby</t>
  </si>
  <si>
    <t>doprovodná osoba</t>
  </si>
  <si>
    <t xml:space="preserve">cestovní náklady </t>
  </si>
  <si>
    <t>organizační náklady:</t>
  </si>
  <si>
    <t>pobytové náklady</t>
  </si>
  <si>
    <t>Kurzy a školení pro pracovníky;
Pozvaní experti;
Pozvaní studenti učitelství;
Soutěže odborných dovedností</t>
  </si>
  <si>
    <r>
      <rPr>
        <b/>
        <sz val="11"/>
        <color theme="1"/>
        <rFont val="Calibri"/>
        <family val="2"/>
        <charset val="238"/>
        <scheme val="minor"/>
      </rPr>
      <t xml:space="preserve">100 EUR </t>
    </r>
    <r>
      <rPr>
        <sz val="11"/>
        <color theme="1"/>
        <rFont val="Calibri"/>
        <family val="2"/>
        <charset val="238"/>
        <scheme val="minor"/>
      </rPr>
      <t>na účastníka</t>
    </r>
  </si>
  <si>
    <t>Přijímající země</t>
  </si>
  <si>
    <t xml:space="preserve">Mobility žáků </t>
  </si>
  <si>
    <t>Mobility pracovníků a doprovodných osob</t>
  </si>
  <si>
    <t>Krátkodobá mobilita      žáků; Stínování;                                Výukové a školící pobyty pracovníků</t>
  </si>
  <si>
    <r>
      <t xml:space="preserve">1-100 účastníků – </t>
    </r>
    <r>
      <rPr>
        <b/>
        <sz val="11"/>
        <color theme="1"/>
        <rFont val="Calibri"/>
        <family val="2"/>
        <charset val="238"/>
        <scheme val="minor"/>
      </rPr>
      <t>350 EUR</t>
    </r>
    <r>
      <rPr>
        <sz val="11"/>
        <color theme="1"/>
        <rFont val="Calibri"/>
        <family val="2"/>
        <charset val="238"/>
        <scheme val="minor"/>
      </rPr>
      <t xml:space="preserve"> na účastníka; 101 a více účastníků – 200 EUR na účastníka</t>
    </r>
  </si>
  <si>
    <t>Částka v EUR na den</t>
  </si>
  <si>
    <t xml:space="preserve">Částka v EUR na den </t>
  </si>
  <si>
    <t>Dlouhodobá mobilita Erasmus Pro; Aktivity v partnerské zemi (jen pro akreditované organizace)</t>
  </si>
  <si>
    <r>
      <t xml:space="preserve"> </t>
    </r>
    <r>
      <rPr>
        <b/>
        <sz val="11"/>
        <color theme="1"/>
        <rFont val="Calibri"/>
        <family val="2"/>
        <charset val="238"/>
        <scheme val="minor"/>
      </rPr>
      <t>500 EUR</t>
    </r>
    <r>
      <rPr>
        <sz val="11"/>
        <color theme="1"/>
        <rFont val="Calibri"/>
        <family val="2"/>
        <charset val="238"/>
        <scheme val="minor"/>
      </rPr>
      <t xml:space="preserve"> na účastníka</t>
    </r>
  </si>
  <si>
    <t>Skupina zemí 1</t>
  </si>
  <si>
    <t>cestovní náklady:</t>
  </si>
  <si>
    <t>Skupina zemí 2</t>
  </si>
  <si>
    <t>88 EUR (1.-14. den)                                          62 EUR (od 15. dne)</t>
  </si>
  <si>
    <t>Cestovní vzdálenost</t>
  </si>
  <si>
    <t>Částka -standardní grant</t>
  </si>
  <si>
    <t>Částka – grant na ekologicky šetrnou cestu (Green Travel)</t>
  </si>
  <si>
    <t xml:space="preserve">Nizozemsko, Rakousko, Belgie, Francie, Německo, Itálie, Španělsko, Kypr, Řecko, Malta, Portugalsko </t>
  </si>
  <si>
    <t>Od 10 do 99 km:</t>
  </si>
  <si>
    <t>23 EUR na účastníka</t>
  </si>
  <si>
    <t>-</t>
  </si>
  <si>
    <t>Skupina zemí 3</t>
  </si>
  <si>
    <t>Od 100 do 499 km:</t>
  </si>
  <si>
    <t>180 EUR na účastníka</t>
  </si>
  <si>
    <t>210 EUR na účastníka</t>
  </si>
  <si>
    <t>Slovinsko, Estonsko, Lotyšsko, Chorvatsko, Slovensko, Česká republika, Litva, Turecko, Maďarsko, Polsko, Rumunsko, Bulharsko, Severní Makedonie, Srbsko</t>
  </si>
  <si>
    <t>Od 500 do 1 999 km:</t>
  </si>
  <si>
    <t>275 EUR na účastníka</t>
  </si>
  <si>
    <t>320 EUR na účastníka</t>
  </si>
  <si>
    <t>Od 2000 do 2 999 km:</t>
  </si>
  <si>
    <t>360 EUR na účastníka</t>
  </si>
  <si>
    <t>410 EUR na účastníka</t>
  </si>
  <si>
    <t>přípravná návštěva</t>
  </si>
  <si>
    <t>575 EUR/ os. (max. 3 osoby na 1 přípravnou návštěvu) - uveďte do sloupce na mobiitu celkem</t>
  </si>
  <si>
    <t>Od 3 000 do 3 999 km:</t>
  </si>
  <si>
    <t>530 EUR na účastníka</t>
  </si>
  <si>
    <t>610 EUR na účastníka</t>
  </si>
  <si>
    <t>Od 4 000 do 7 999 km:</t>
  </si>
  <si>
    <t>820 EUR na účastníka</t>
  </si>
  <si>
    <t>jazyková podpora pro aktivitu ErasmusPRO nebo pro jazyk, který není dostupný na OLS</t>
  </si>
  <si>
    <t>150 EUR / účastníka</t>
  </si>
  <si>
    <t>8 000 km a více:</t>
  </si>
  <si>
    <t>1 500 EUR na účastníka</t>
  </si>
  <si>
    <t>typy aktivit</t>
  </si>
  <si>
    <t>krátkodobá mobilita žáků</t>
  </si>
  <si>
    <t>dlouhodobá mobilita žáků ErasmusPro</t>
  </si>
  <si>
    <t>soutěž odborných dovedností</t>
  </si>
  <si>
    <t>kurz pro pracovníky</t>
  </si>
  <si>
    <t>pozvaný expert</t>
  </si>
  <si>
    <t>pozvaný student/absolvent učitelství</t>
  </si>
  <si>
    <t>ne</t>
  </si>
  <si>
    <t xml:space="preserve">Pobytové náklady od 15 dne </t>
  </si>
  <si>
    <t>ano</t>
  </si>
  <si>
    <t xml:space="preserve">Přípravná návštěva </t>
  </si>
  <si>
    <t xml:space="preserve">Celkový počet dnů od 15 dne </t>
  </si>
  <si>
    <t xml:space="preserve">Místo realizace mobility </t>
  </si>
  <si>
    <t>Vyplňte ano/ne</t>
  </si>
  <si>
    <t xml:space="preserve">Vyplňte příjmení </t>
  </si>
  <si>
    <t xml:space="preserve">Vyplňte jméno </t>
  </si>
  <si>
    <t xml:space="preserve">Vyplňte dle potřeby </t>
  </si>
  <si>
    <t>Vyplňte sazbu standardní nebo "green travel"dle sazeb viz list sazby</t>
  </si>
  <si>
    <t>Vyplňte dle listu sazby v km</t>
  </si>
  <si>
    <r>
      <rPr>
        <b/>
        <u/>
        <sz val="11"/>
        <color theme="1"/>
        <rFont val="Calibri"/>
        <family val="2"/>
        <charset val="238"/>
        <scheme val="minor"/>
      </rPr>
      <t>Vyplňte ze</t>
    </r>
    <r>
      <rPr>
        <u/>
        <sz val="11"/>
        <color theme="10"/>
        <rFont val="Calibri"/>
        <family val="2"/>
        <charset val="238"/>
        <scheme val="minor"/>
      </rPr>
      <t xml:space="preserve"> https://erasmus-plus.ec.europa.eu/resources-and-tools/distance-calculator</t>
    </r>
  </si>
  <si>
    <t>Vyplňte kde byla mobilita realizována</t>
  </si>
  <si>
    <t>Příjmení účastníka</t>
  </si>
  <si>
    <t>Jméno účastníka</t>
  </si>
  <si>
    <t>Typ aktivity</t>
  </si>
  <si>
    <t>Doprovodná osoba</t>
  </si>
  <si>
    <t>Účastník s omezenými příležitostmi</t>
  </si>
  <si>
    <t>Organizační náklady</t>
  </si>
  <si>
    <t>Začátek mobility = první den na pracovišti</t>
  </si>
  <si>
    <t>Konec mobility = poslední den na pracovišti</t>
  </si>
  <si>
    <t xml:space="preserve">Počet dní na cestu  </t>
  </si>
  <si>
    <t>Celkový počet dní na pobytové náklady</t>
  </si>
  <si>
    <t>Udržitelný způsob cestování "green travel"</t>
  </si>
  <si>
    <t xml:space="preserve">Skutečná vzdálenost dle kalkulátoru v km </t>
  </si>
  <si>
    <t xml:space="preserve">Cestovní pásmo dle kalkulátoru v km </t>
  </si>
  <si>
    <t>Podpora inkluze pro účastníky</t>
  </si>
  <si>
    <t>Podpora inkluze pro organizaci</t>
  </si>
  <si>
    <t>Jazyková podpora</t>
  </si>
  <si>
    <t xml:space="preserve">Údaje o účastníkovi </t>
  </si>
  <si>
    <t>Vyplňte max 2 dny na cestu při standardní cestě, max. 6 při "green travel"</t>
  </si>
  <si>
    <r>
      <rPr>
        <b/>
        <sz val="11"/>
        <color theme="1"/>
        <rFont val="Calibri"/>
        <family val="2"/>
        <charset val="238"/>
        <scheme val="minor"/>
      </rPr>
      <t>Vyplňte sazbu viz list sazby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 xml:space="preserve">- pokud je to relevantní </t>
    </r>
  </si>
  <si>
    <r>
      <rPr>
        <b/>
        <sz val="11"/>
        <color theme="1"/>
        <rFont val="Calibri"/>
        <family val="2"/>
        <charset val="238"/>
        <scheme val="minor"/>
      </rPr>
      <t xml:space="preserve">Vyplňe 100 EUR na účastníka s omezenými příležitostmi </t>
    </r>
    <r>
      <rPr>
        <b/>
        <sz val="11"/>
        <color rgb="FFFF0000"/>
        <rFont val="Calibri"/>
        <family val="2"/>
        <charset val="238"/>
        <scheme val="minor"/>
      </rPr>
      <t xml:space="preserve">- </t>
    </r>
    <r>
      <rPr>
        <sz val="11"/>
        <color rgb="FFFF0000"/>
        <rFont val="Calibri"/>
        <family val="2"/>
        <charset val="238"/>
        <scheme val="minor"/>
      </rPr>
      <t xml:space="preserve">pokud je to relevantní </t>
    </r>
  </si>
  <si>
    <r>
      <rPr>
        <b/>
        <sz val="11"/>
        <color theme="1"/>
        <rFont val="Calibri"/>
        <family val="2"/>
        <charset val="238"/>
        <scheme val="minor"/>
      </rPr>
      <t>Vyplňte,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>pokud je to relevantní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 viz list sazby - pro všechny ErasmusPRO, pro ostatní žáky jen pokud není daný jazyk na OLS</t>
    </r>
  </si>
  <si>
    <t xml:space="preserve">stínování pracovníků </t>
  </si>
  <si>
    <t xml:space="preserve">výukový pobyt pracovníků </t>
  </si>
  <si>
    <t xml:space="preserve"> Norsko, Dánsko, Lucembursko, Island, Švédsko, Irsko, Finsko, Lichtenštejnsko</t>
  </si>
  <si>
    <t>Počet dní mobility</t>
  </si>
  <si>
    <t>Počet dní od prvního do posledního dne mobility</t>
  </si>
  <si>
    <t xml:space="preserve">Počet dní mobility+Počet dní na cestu </t>
  </si>
  <si>
    <t>Pobytové náklady do prvních 14 dní</t>
  </si>
  <si>
    <t xml:space="preserve">Pobytové náklady do prvních 14 dní </t>
  </si>
  <si>
    <t>Vyplňte dle sazeb na prvních 14 dní podle typu aktivity viz list sazby</t>
  </si>
  <si>
    <t>Náklady na mobility celkem</t>
  </si>
  <si>
    <r>
      <t xml:space="preserve">Pole s textací Vyplňte </t>
    </r>
    <r>
      <rPr>
        <b/>
        <sz val="16"/>
        <color rgb="FFFF0000"/>
        <rFont val="Calibri"/>
        <family val="2"/>
        <charset val="238"/>
        <scheme val="minor"/>
      </rPr>
      <t>- pokud je to relevantní</t>
    </r>
    <r>
      <rPr>
        <b/>
        <sz val="16"/>
        <color theme="1"/>
        <rFont val="Calibri"/>
        <family val="2"/>
        <charset val="238"/>
        <scheme val="minor"/>
      </rPr>
      <t>, vyplňujte pouze v případě, že jste tyto  náklady čerpali a nárokujete je v závěrečné zprávě</t>
    </r>
  </si>
  <si>
    <t>Rozdíl přidělený - nárokovaný grant</t>
  </si>
  <si>
    <t>Kurzovné</t>
  </si>
  <si>
    <r>
      <t xml:space="preserve">tj. celková vyčerpaná částka grantu, kterou nárokujete v závěrečné zprávě. </t>
    </r>
    <r>
      <rPr>
        <b/>
        <sz val="11"/>
        <color theme="1"/>
        <rFont val="Calibri"/>
        <family val="2"/>
        <charset val="238"/>
        <scheme val="minor"/>
      </rPr>
      <t>Pokud částka přesahuje 100% schválené výše grantu, upravte výši požadovaných organizačních nákladů.</t>
    </r>
  </si>
  <si>
    <t>Vyplňte datum DD.MM.YYYY</t>
  </si>
  <si>
    <r>
      <rPr>
        <b/>
        <sz val="11"/>
        <color theme="1"/>
        <rFont val="Calibri"/>
        <family val="2"/>
        <charset val="238"/>
        <scheme val="minor"/>
      </rPr>
      <t xml:space="preserve">Vyplňte reálné náklady 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 xml:space="preserve">- pokud je to relevantní </t>
    </r>
  </si>
  <si>
    <t xml:space="preserve">Celkem do prvních 14 dní pobytu (počet dnů v prvních dvou týdnech pobytu x sazba) </t>
  </si>
  <si>
    <t xml:space="preserve">Celkem od 15. dne (počet dnů od prvních dvou týdnů pobytu x sazba) </t>
  </si>
  <si>
    <t xml:space="preserve">Celkem pobytové náklady </t>
  </si>
  <si>
    <r>
      <t xml:space="preserve">Počet dnů 1-14 den. </t>
    </r>
    <r>
      <rPr>
        <sz val="11"/>
        <color theme="1"/>
        <rFont val="Calibri"/>
        <family val="2"/>
        <charset val="238"/>
        <scheme val="minor"/>
      </rPr>
      <t>(Jsou odlišné sazby pobyt. nákladů na prvních 14 dnů).</t>
    </r>
  </si>
  <si>
    <t>Celkem</t>
  </si>
  <si>
    <t xml:space="preserve">Součet za prvních 14 dní + čerpání od 15. dne dle počtu dnů - pokud je relevantní </t>
  </si>
  <si>
    <r>
      <t xml:space="preserve">Vyplňte částku  - počet dní kurzu x 80 EUR (max 800)  - </t>
    </r>
    <r>
      <rPr>
        <sz val="11"/>
        <color rgb="FFFF0000"/>
        <rFont val="Calibri"/>
        <family val="2"/>
        <charset val="238"/>
        <scheme val="minor"/>
      </rPr>
      <t xml:space="preserve">pouze u aktivitiy kurzy a školení </t>
    </r>
  </si>
  <si>
    <r>
      <t>Sazba od 15. dne podle typu aktivity viz list sazby</t>
    </r>
    <r>
      <rPr>
        <sz val="11"/>
        <color rgb="FFFF0000"/>
        <rFont val="Calibri"/>
        <family val="2"/>
        <charset val="238"/>
        <scheme val="minor"/>
      </rPr>
      <t xml:space="preserve"> - pokud je to relevantní </t>
    </r>
  </si>
  <si>
    <r>
      <t>Vyplňte dle sazeb podle typu aktivity viz list sazby (</t>
    </r>
    <r>
      <rPr>
        <b/>
        <sz val="11"/>
        <color rgb="FFFF0000"/>
        <rFont val="Calibri"/>
        <family val="2"/>
        <charset val="238"/>
        <scheme val="minor"/>
      </rPr>
      <t>u doprovodných osob se nevyplňuje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</si>
  <si>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 xml:space="preserve">Vyplňte všechna pole s textací: Vyplňte... </t>
    </r>
    <r>
      <rPr>
        <sz val="16"/>
        <color theme="1"/>
        <rFont val="Calibri"/>
        <family val="2"/>
        <charset val="238"/>
        <scheme val="minor"/>
      </rPr>
      <t xml:space="preserve">Pod bílými poli ve sloupcích pod 3. řádkem jsou pomocné vzorce. </t>
    </r>
  </si>
  <si>
    <t>upravená částka grantu nárokovaná celkem</t>
  </si>
  <si>
    <t>Vyplňte přidělený grant dle grantové dohody</t>
  </si>
  <si>
    <t>požadované organizační náklady</t>
  </si>
  <si>
    <t>Cestovní náklady</t>
  </si>
  <si>
    <t>inkluze</t>
  </si>
  <si>
    <t>upravená nárokovaná částka by měla být rovna nebo menší než přidělený grant dle grantové dohody a měla by souhlasit s částkou zaúčtovanou v účetnictví na projekt</t>
  </si>
  <si>
    <t>POZN. Podle potřeby vložte nebo umažte řádky</t>
  </si>
  <si>
    <t xml:space="preserve">Pozn. Nemažte vzorce v buňkách. Prázdné řádky, které nepotřebujete , vymažte.  </t>
  </si>
  <si>
    <t>Vyplňte - výberte z rozevíracího seznamu</t>
  </si>
  <si>
    <t>Kurzovné - 80 EUR / den kurzu</t>
  </si>
  <si>
    <t>max. 800 EUR na osobu v rámci jedné grantové dohody</t>
  </si>
  <si>
    <t>SAZBY PRO VÝZVU 2023</t>
  </si>
  <si>
    <t>Sazby na pobytové náklady na den do prvních 14 dní</t>
  </si>
  <si>
    <t xml:space="preserve">Sazby na pobytové náklady na den od 15 dne </t>
  </si>
  <si>
    <t>120 EUR (1.-14. den)                                       84 EUR (od 15. dne)</t>
  </si>
  <si>
    <t>180 EUR (1.-14. den)                                       126 EUR (od 15. dne)</t>
  </si>
  <si>
    <t>104 EUR (1.-14. den)                                          73 EUR (od 15. dne)</t>
  </si>
  <si>
    <t>160 EUR (1.-14. den)                                       112 EUR (od 15. dne)</t>
  </si>
  <si>
    <t>140 EUR (1.-14. den)                                       98 EUR (od 15. dne)</t>
  </si>
  <si>
    <t>při vkládání řádků je třeba rozkopírovat vzorce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</si>
</sst>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EUR]"/>
    <numFmt numFmtId="165" formatCode="#,##0\ [$EUR]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79D9D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9D7EE"/>
        <bgColor indexed="64"/>
      </patternFill>
    </fill>
    <fill>
      <patternFill patternType="solid">
        <fgColor rgb="FFA4F9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33">
    <xf numFmtId="0" fontId="0" fillId="0" borderId="0" xfId="0"/>
    <xf numFmtId="0" fontId="1" fillId="4" borderId="0" xfId="0" applyFont="1" applyFill="1" applyAlignment="1">
      <alignment wrapText="1"/>
    </xf>
    <xf numFmtId="0" fontId="1" fillId="6" borderId="5" xfId="0" applyFont="1" applyFill="1" applyBorder="1"/>
    <xf numFmtId="0" fontId="1" fillId="5" borderId="5" xfId="0" applyFont="1" applyFill="1" applyBorder="1"/>
    <xf numFmtId="0" fontId="0" fillId="6" borderId="5" xfId="0" applyFill="1" applyBorder="1" applyAlignment="1">
      <alignment wrapText="1"/>
    </xf>
    <xf numFmtId="0" fontId="1" fillId="7" borderId="5" xfId="0" applyFont="1" applyFill="1" applyBorder="1" applyAlignment="1">
      <alignment wrapText="1"/>
    </xf>
    <xf numFmtId="0" fontId="1" fillId="8" borderId="5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0" fillId="3" borderId="5" xfId="0" applyFill="1" applyBorder="1"/>
    <xf numFmtId="0" fontId="0" fillId="3" borderId="5" xfId="0" applyFill="1" applyBorder="1" applyAlignment="1">
      <alignment wrapText="1"/>
    </xf>
    <xf numFmtId="0" fontId="0" fillId="0" borderId="0" xfId="0" applyAlignment="1">
      <alignment vertical="center" wrapText="1"/>
    </xf>
    <xf numFmtId="0" fontId="2" fillId="0" borderId="0" xfId="1" applyAlignment="1">
      <alignment vertical="center"/>
    </xf>
    <xf numFmtId="0" fontId="3" fillId="6" borderId="3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0" fillId="5" borderId="5" xfId="0" applyFill="1" applyBorder="1"/>
    <xf numFmtId="0" fontId="1" fillId="4" borderId="0" xfId="0" applyFont="1" applyFill="1"/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1" fillId="10" borderId="0" xfId="0" applyFont="1" applyFill="1"/>
    <xf numFmtId="0" fontId="3" fillId="11" borderId="5" xfId="0" applyFont="1" applyFill="1" applyBorder="1" applyAlignment="1">
      <alignment horizontal="center" vertical="center" wrapText="1"/>
    </xf>
    <xf numFmtId="0" fontId="0" fillId="11" borderId="5" xfId="0" applyFill="1" applyBorder="1"/>
    <xf numFmtId="0" fontId="1" fillId="11" borderId="5" xfId="0" applyFont="1" applyFill="1" applyBorder="1"/>
    <xf numFmtId="0" fontId="1" fillId="12" borderId="5" xfId="0" applyFont="1" applyFill="1" applyBorder="1" applyAlignment="1">
      <alignment horizontal="left" vertical="center" wrapText="1"/>
    </xf>
    <xf numFmtId="0" fontId="0" fillId="0" borderId="12" xfId="0" applyBorder="1" applyAlignment="1">
      <alignment wrapText="1"/>
    </xf>
    <xf numFmtId="164" fontId="0" fillId="0" borderId="5" xfId="0" applyNumberFormat="1" applyBorder="1"/>
    <xf numFmtId="1" fontId="0" fillId="0" borderId="12" xfId="0" applyNumberFormat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1" fillId="5" borderId="5" xfId="0" applyFont="1" applyFill="1" applyBorder="1" applyAlignment="1">
      <alignment wrapText="1"/>
    </xf>
    <xf numFmtId="0" fontId="1" fillId="6" borderId="12" xfId="0" applyFont="1" applyFill="1" applyBorder="1" applyAlignment="1">
      <alignment wrapText="1"/>
    </xf>
    <xf numFmtId="0" fontId="1" fillId="6" borderId="12" xfId="0" applyFont="1" applyFill="1" applyBorder="1" applyAlignment="1">
      <alignment horizontal="center" wrapText="1"/>
    </xf>
    <xf numFmtId="0" fontId="0" fillId="9" borderId="12" xfId="0" applyFill="1" applyBorder="1" applyAlignment="1">
      <alignment wrapText="1"/>
    </xf>
    <xf numFmtId="0" fontId="1" fillId="6" borderId="5" xfId="0" applyFont="1" applyFill="1" applyBorder="1" applyAlignment="1">
      <alignment wrapText="1"/>
    </xf>
    <xf numFmtId="0" fontId="1" fillId="9" borderId="5" xfId="0" applyFont="1" applyFill="1" applyBorder="1" applyAlignment="1">
      <alignment wrapText="1"/>
    </xf>
    <xf numFmtId="0" fontId="1" fillId="13" borderId="5" xfId="0" applyFont="1" applyFill="1" applyBorder="1" applyAlignment="1">
      <alignment wrapText="1"/>
    </xf>
    <xf numFmtId="0" fontId="0" fillId="13" borderId="12" xfId="0" applyFill="1" applyBorder="1" applyAlignment="1">
      <alignment wrapText="1"/>
    </xf>
    <xf numFmtId="0" fontId="1" fillId="0" borderId="0" xfId="0" applyFont="1"/>
    <xf numFmtId="0" fontId="1" fillId="16" borderId="5" xfId="0" applyFont="1" applyFill="1" applyBorder="1" applyAlignment="1">
      <alignment wrapText="1"/>
    </xf>
    <xf numFmtId="164" fontId="0" fillId="0" borderId="0" xfId="0" applyNumberFormat="1"/>
    <xf numFmtId="165" fontId="0" fillId="0" borderId="0" xfId="0" applyNumberFormat="1"/>
    <xf numFmtId="0" fontId="0" fillId="2" borderId="0" xfId="0" applyFill="1" applyAlignment="1">
      <alignment wrapText="1"/>
    </xf>
    <xf numFmtId="0" fontId="3" fillId="7" borderId="10" xfId="0" applyFont="1" applyFill="1" applyBorder="1" applyAlignment="1">
      <alignment horizontal="center" vertical="center" wrapText="1"/>
    </xf>
    <xf numFmtId="0" fontId="3" fillId="7" borderId="9" xfId="0" applyFont="1" applyFill="1" applyBorder="1" applyAlignment="1">
      <alignment horizontal="center" vertical="center" wrapText="1"/>
    </xf>
    <xf numFmtId="0" fontId="3" fillId="15" borderId="7" xfId="0" applyFont="1" applyFill="1" applyBorder="1" applyAlignment="1">
      <alignment horizontal="center" vertical="center" wrapText="1"/>
    </xf>
    <xf numFmtId="0" fontId="3" fillId="15" borderId="8" xfId="0" applyFont="1" applyFill="1" applyBorder="1" applyAlignment="1">
      <alignment horizontal="center" vertical="center" wrapText="1"/>
    </xf>
    <xf numFmtId="0" fontId="3" fillId="15" borderId="3" xfId="0" applyFont="1" applyFill="1" applyBorder="1" applyAlignment="1">
      <alignment horizontal="center" vertical="center" wrapText="1"/>
    </xf>
    <xf numFmtId="0" fontId="3" fillId="15" borderId="4" xfId="0" applyFont="1" applyFill="1" applyBorder="1" applyAlignment="1">
      <alignment horizontal="center" vertical="center" wrapText="1"/>
    </xf>
    <xf numFmtId="0" fontId="0" fillId="16" borderId="12" xfId="0" applyFill="1" applyBorder="1" applyAlignment="1">
      <alignment horizontal="center" wrapText="1"/>
    </xf>
    <xf numFmtId="0" fontId="0" fillId="0" borderId="5" xfId="0" applyBorder="1"/>
    <xf numFmtId="164" fontId="1" fillId="0" borderId="5" xfId="0" applyNumberFormat="1" applyFont="1" applyBorder="1"/>
    <xf numFmtId="14" fontId="0" fillId="0" borderId="5" xfId="0" applyNumberFormat="1" applyBorder="1"/>
    <xf numFmtId="1" fontId="0" fillId="0" borderId="5" xfId="0" applyNumberFormat="1" applyBorder="1"/>
    <xf numFmtId="165" fontId="0" fillId="0" borderId="5" xfId="0" applyNumberFormat="1" applyBorder="1"/>
    <xf numFmtId="165" fontId="1" fillId="0" borderId="5" xfId="0" applyNumberFormat="1" applyFont="1" applyBorder="1"/>
    <xf numFmtId="0" fontId="0" fillId="0" borderId="15" xfId="0" applyBorder="1"/>
    <xf numFmtId="14" fontId="0" fillId="0" borderId="16" xfId="0" applyNumberFormat="1" applyBorder="1"/>
    <xf numFmtId="165" fontId="0" fillId="0" borderId="15" xfId="0" applyNumberFormat="1" applyBorder="1"/>
    <xf numFmtId="0" fontId="0" fillId="0" borderId="16" xfId="0" applyBorder="1"/>
    <xf numFmtId="165" fontId="1" fillId="0" borderId="15" xfId="0" applyNumberFormat="1" applyFont="1" applyBorder="1"/>
    <xf numFmtId="0" fontId="0" fillId="8" borderId="5" xfId="0" applyFill="1" applyBorder="1" applyAlignment="1">
      <alignment wrapText="1"/>
    </xf>
    <xf numFmtId="0" fontId="1" fillId="8" borderId="5" xfId="0" applyFont="1" applyFill="1" applyBorder="1"/>
    <xf numFmtId="0" fontId="1" fillId="8" borderId="12" xfId="0" applyFont="1" applyFill="1" applyBorder="1" applyAlignment="1">
      <alignment wrapText="1"/>
    </xf>
    <xf numFmtId="0" fontId="1" fillId="8" borderId="12" xfId="0" applyFont="1" applyFill="1" applyBorder="1"/>
    <xf numFmtId="0" fontId="0" fillId="8" borderId="12" xfId="0" applyFill="1" applyBorder="1" applyAlignment="1">
      <alignment wrapText="1"/>
    </xf>
    <xf numFmtId="0" fontId="1" fillId="17" borderId="5" xfId="0" applyFont="1" applyFill="1" applyBorder="1" applyAlignment="1">
      <alignment wrapText="1"/>
    </xf>
    <xf numFmtId="0" fontId="1" fillId="17" borderId="12" xfId="0" applyFont="1" applyFill="1" applyBorder="1" applyAlignment="1">
      <alignment wrapText="1"/>
    </xf>
    <xf numFmtId="0" fontId="2" fillId="17" borderId="12" xfId="1" applyFill="1" applyBorder="1" applyAlignment="1">
      <alignment horizontal="left" wrapText="1"/>
    </xf>
    <xf numFmtId="0" fontId="0" fillId="0" borderId="0" xfId="0" applyAlignment="1">
      <alignment wrapText="1"/>
    </xf>
    <xf numFmtId="165" fontId="1" fillId="0" borderId="22" xfId="0" applyNumberFormat="1" applyFont="1" applyBorder="1"/>
    <xf numFmtId="165" fontId="1" fillId="0" borderId="12" xfId="0" applyNumberFormat="1" applyFont="1" applyBorder="1"/>
    <xf numFmtId="165" fontId="0" fillId="12" borderId="23" xfId="0" applyNumberFormat="1" applyFill="1" applyBorder="1"/>
    <xf numFmtId="165" fontId="0" fillId="12" borderId="24" xfId="0" applyNumberFormat="1" applyFill="1" applyBorder="1"/>
    <xf numFmtId="165" fontId="1" fillId="12" borderId="24" xfId="0" applyNumberFormat="1" applyFont="1" applyFill="1" applyBorder="1"/>
    <xf numFmtId="164" fontId="1" fillId="0" borderId="12" xfId="0" applyNumberFormat="1" applyFont="1" applyBorder="1"/>
    <xf numFmtId="164" fontId="1" fillId="12" borderId="1" xfId="0" applyNumberFormat="1" applyFont="1" applyFill="1" applyBorder="1"/>
    <xf numFmtId="164" fontId="0" fillId="12" borderId="23" xfId="0" applyNumberFormat="1" applyFill="1" applyBorder="1"/>
    <xf numFmtId="164" fontId="0" fillId="12" borderId="25" xfId="0" applyNumberFormat="1" applyFill="1" applyBorder="1"/>
    <xf numFmtId="0" fontId="1" fillId="18" borderId="5" xfId="0" applyFont="1" applyFill="1" applyBorder="1" applyAlignment="1">
      <alignment wrapText="1"/>
    </xf>
    <xf numFmtId="0" fontId="1" fillId="18" borderId="12" xfId="0" applyFont="1" applyFill="1" applyBorder="1" applyAlignment="1">
      <alignment wrapText="1"/>
    </xf>
    <xf numFmtId="2" fontId="1" fillId="0" borderId="5" xfId="0" applyNumberFormat="1" applyFont="1" applyBorder="1"/>
    <xf numFmtId="2" fontId="1" fillId="2" borderId="16" xfId="0" applyNumberFormat="1" applyFont="1" applyFill="1" applyBorder="1"/>
    <xf numFmtId="0" fontId="1" fillId="11" borderId="5" xfId="0" applyFont="1" applyFill="1" applyBorder="1" applyAlignment="1">
      <alignment wrapText="1"/>
    </xf>
    <xf numFmtId="0" fontId="0" fillId="11" borderId="12" xfId="0" applyFill="1" applyBorder="1" applyAlignment="1">
      <alignment wrapText="1"/>
    </xf>
    <xf numFmtId="0" fontId="1" fillId="19" borderId="5" xfId="0" applyFont="1" applyFill="1" applyBorder="1"/>
    <xf numFmtId="0" fontId="1" fillId="19" borderId="12" xfId="0" applyFont="1" applyFill="1" applyBorder="1"/>
    <xf numFmtId="164" fontId="1" fillId="2" borderId="7" xfId="0" applyNumberFormat="1" applyFont="1" applyFill="1" applyBorder="1"/>
    <xf numFmtId="0" fontId="0" fillId="0" borderId="27" xfId="0" applyBorder="1" applyAlignment="1">
      <alignment wrapText="1"/>
    </xf>
    <xf numFmtId="0" fontId="1" fillId="13" borderId="5" xfId="0" applyFont="1" applyFill="1" applyBorder="1" applyAlignment="1">
      <alignment horizontal="center"/>
    </xf>
    <xf numFmtId="0" fontId="5" fillId="2" borderId="5" xfId="0" applyFont="1" applyFill="1" applyBorder="1"/>
    <xf numFmtId="0" fontId="1" fillId="20" borderId="12" xfId="0" applyFont="1" applyFill="1" applyBorder="1" applyAlignment="1">
      <alignment horizontal="center" wrapText="1"/>
    </xf>
    <xf numFmtId="164" fontId="0" fillId="0" borderId="1" xfId="0" applyNumberFormat="1" applyBorder="1" applyAlignment="1">
      <alignment wrapText="1"/>
    </xf>
    <xf numFmtId="165" fontId="1" fillId="12" borderId="15" xfId="0" applyNumberFormat="1" applyFont="1" applyFill="1" applyBorder="1"/>
    <xf numFmtId="164" fontId="1" fillId="0" borderId="12" xfId="0" applyNumberFormat="1" applyFont="1" applyBorder="1" applyAlignment="1">
      <alignment wrapText="1"/>
    </xf>
    <xf numFmtId="164" fontId="1" fillId="11" borderId="1" xfId="0" applyNumberFormat="1" applyFont="1" applyFill="1" applyBorder="1"/>
    <xf numFmtId="0" fontId="7" fillId="0" borderId="26" xfId="0" applyFont="1" applyBorder="1" applyAlignment="1">
      <alignment vertical="top" wrapText="1"/>
    </xf>
    <xf numFmtId="0" fontId="1" fillId="14" borderId="15" xfId="0" applyFont="1" applyFill="1" applyBorder="1" applyAlignment="1">
      <alignment horizontal="center"/>
    </xf>
    <xf numFmtId="0" fontId="1" fillId="14" borderId="21" xfId="0" applyFont="1" applyFill="1" applyBorder="1" applyAlignment="1">
      <alignment horizontal="center"/>
    </xf>
    <xf numFmtId="0" fontId="1" fillId="14" borderId="16" xfId="0" applyFont="1" applyFill="1" applyBorder="1" applyAlignment="1">
      <alignment horizontal="center"/>
    </xf>
    <xf numFmtId="0" fontId="7" fillId="0" borderId="17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20" xfId="0" applyFont="1" applyBorder="1" applyAlignment="1">
      <alignment horizontal="center" wrapText="1"/>
    </xf>
    <xf numFmtId="0" fontId="7" fillId="2" borderId="18" xfId="0" applyFont="1" applyFill="1" applyBorder="1" applyAlignment="1">
      <alignment horizontal="center" vertical="top" wrapText="1"/>
    </xf>
    <xf numFmtId="0" fontId="7" fillId="2" borderId="19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wrapText="1"/>
    </xf>
    <xf numFmtId="0" fontId="1" fillId="21" borderId="23" xfId="0" applyFont="1" applyFill="1" applyBorder="1" applyAlignment="1">
      <alignment horizontal="left" vertical="center" wrapText="1"/>
    </xf>
    <xf numFmtId="0" fontId="1" fillId="21" borderId="25" xfId="0" applyFont="1" applyFill="1" applyBorder="1" applyAlignment="1">
      <alignment horizontal="left" vertical="center" wrapText="1"/>
    </xf>
    <xf numFmtId="0" fontId="1" fillId="17" borderId="15" xfId="0" applyFont="1" applyFill="1" applyBorder="1" applyAlignment="1">
      <alignment horizontal="center"/>
    </xf>
    <xf numFmtId="0" fontId="1" fillId="17" borderId="21" xfId="0" applyFont="1" applyFill="1" applyBorder="1" applyAlignment="1">
      <alignment horizontal="center"/>
    </xf>
    <xf numFmtId="0" fontId="1" fillId="17" borderId="16" xfId="0" applyFont="1" applyFill="1" applyBorder="1" applyAlignment="1">
      <alignment horizontal="center"/>
    </xf>
    <xf numFmtId="0" fontId="1" fillId="15" borderId="15" xfId="0" applyFont="1" applyFill="1" applyBorder="1" applyAlignment="1">
      <alignment horizontal="center"/>
    </xf>
    <xf numFmtId="0" fontId="1" fillId="15" borderId="21" xfId="0" applyFont="1" applyFill="1" applyBorder="1" applyAlignment="1">
      <alignment horizontal="center"/>
    </xf>
    <xf numFmtId="0" fontId="1" fillId="15" borderId="16" xfId="0" applyFont="1" applyFill="1" applyBorder="1" applyAlignment="1">
      <alignment horizontal="center"/>
    </xf>
    <xf numFmtId="0" fontId="1" fillId="9" borderId="15" xfId="0" applyFont="1" applyFill="1" applyBorder="1" applyAlignment="1">
      <alignment horizontal="center"/>
    </xf>
    <xf numFmtId="0" fontId="1" fillId="9" borderId="16" xfId="0" applyFont="1" applyFill="1" applyBorder="1" applyAlignment="1">
      <alignment horizontal="center"/>
    </xf>
    <xf numFmtId="0" fontId="13" fillId="19" borderId="28" xfId="0" applyFont="1" applyFill="1" applyBorder="1" applyAlignment="1">
      <alignment horizontal="left" vertical="top"/>
    </xf>
    <xf numFmtId="0" fontId="13" fillId="19" borderId="29" xfId="0" applyFont="1" applyFill="1" applyBorder="1" applyAlignment="1">
      <alignment horizontal="left" vertical="top"/>
    </xf>
    <xf numFmtId="0" fontId="1" fillId="6" borderId="13" xfId="0" applyFont="1" applyFill="1" applyBorder="1" applyAlignment="1">
      <alignment horizontal="center"/>
    </xf>
    <xf numFmtId="0" fontId="1" fillId="6" borderId="14" xfId="0" applyFont="1" applyFill="1" applyBorder="1" applyAlignment="1">
      <alignment horizontal="center"/>
    </xf>
    <xf numFmtId="0" fontId="1" fillId="15" borderId="6" xfId="0" applyFont="1" applyFill="1" applyBorder="1" applyAlignment="1">
      <alignment horizontal="center" vertical="center" wrapText="1"/>
    </xf>
    <xf numFmtId="0" fontId="1" fillId="15" borderId="3" xfId="0" applyFont="1" applyFill="1" applyBorder="1" applyAlignment="1">
      <alignment horizontal="center" vertical="center" wrapText="1"/>
    </xf>
    <xf numFmtId="0" fontId="14" fillId="6" borderId="7" xfId="0" applyFont="1" applyFill="1" applyBorder="1" applyAlignment="1">
      <alignment horizontal="center" vertical="center" wrapText="1"/>
    </xf>
    <xf numFmtId="0" fontId="15" fillId="6" borderId="9" xfId="0" applyFont="1" applyFill="1" applyBorder="1" applyAlignment="1">
      <alignment horizontal="center" vertical="center" wrapText="1"/>
    </xf>
    <xf numFmtId="0" fontId="14" fillId="7" borderId="11" xfId="0" applyFont="1" applyFill="1" applyBorder="1" applyAlignment="1">
      <alignment horizontal="center" vertical="center" wrapText="1"/>
    </xf>
    <xf numFmtId="0" fontId="14" fillId="7" borderId="9" xfId="0" applyFont="1" applyFill="1" applyBorder="1" applyAlignment="1">
      <alignment horizontal="center" vertical="center" wrapText="1"/>
    </xf>
    <xf numFmtId="0" fontId="15" fillId="7" borderId="9" xfId="0" applyFont="1" applyFill="1" applyBorder="1" applyAlignment="1">
      <alignment horizontal="center" vertical="center" wrapText="1"/>
    </xf>
    <xf numFmtId="0" fontId="14" fillId="6" borderId="6" xfId="0" applyFont="1" applyFill="1" applyBorder="1" applyAlignment="1">
      <alignment horizontal="center" vertical="center" wrapText="1"/>
    </xf>
    <xf numFmtId="0" fontId="15" fillId="6" borderId="3" xfId="0" applyFont="1" applyFill="1" applyBorder="1" applyAlignment="1">
      <alignment horizontal="center" vertical="center" wrapText="1"/>
    </xf>
    <xf numFmtId="0" fontId="14" fillId="18" borderId="1" xfId="0" applyFont="1" applyFill="1" applyBorder="1"/>
    <xf numFmtId="0" fontId="5" fillId="0" borderId="0" xfId="0" applyFont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9D7EE"/>
      <color rgb="FFFFCCFF"/>
      <color rgb="FFA4F965"/>
      <color rgb="FFCCFFFF"/>
      <color rgb="FF79D9D7"/>
      <color rgb="FFD4D6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rasmus-plus.ec.europa.eu/resources-and-tools/distance-calculator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F7A6D-5A6B-41AC-BBEE-E565EC5E1FF6}">
  <sheetPr>
    <tabColor rgb="FFFF0000"/>
  </sheetPr>
  <dimension ref="A1:AE39"/>
  <sheetViews>
    <sheetView tabSelected="1" zoomScale="90" zoomScaleNormal="9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RowHeight="15" x14ac:dyDescent="0.25"/>
  <cols>
    <col min="1" max="1" width="13.28515625" customWidth="1"/>
    <col min="2" max="2" width="16" customWidth="1"/>
    <col min="3" max="3" width="14.140625" customWidth="1"/>
    <col min="4" max="4" width="23.42578125" bestFit="1" customWidth="1"/>
    <col min="5" max="5" width="17.7109375" bestFit="1" customWidth="1"/>
    <col min="6" max="7" width="13.7109375" customWidth="1"/>
    <col min="8" max="8" width="15.5703125" bestFit="1" customWidth="1"/>
    <col min="9" max="9" width="15.28515625" customWidth="1"/>
    <col min="10" max="10" width="16.85546875" customWidth="1"/>
    <col min="11" max="19" width="15.28515625" customWidth="1"/>
    <col min="20" max="22" width="12.7109375" customWidth="1"/>
    <col min="23" max="23" width="12.85546875" customWidth="1"/>
    <col min="24" max="24" width="16.5703125" customWidth="1"/>
    <col min="25" max="25" width="12" customWidth="1"/>
    <col min="26" max="27" width="12.140625" customWidth="1"/>
    <col min="28" max="28" width="16.42578125" customWidth="1"/>
    <col min="29" max="29" width="18.7109375" customWidth="1"/>
    <col min="30" max="30" width="17.28515625" customWidth="1"/>
    <col min="31" max="31" width="37.42578125" customWidth="1"/>
  </cols>
  <sheetData>
    <row r="1" spans="1:31" x14ac:dyDescent="0.25">
      <c r="A1" s="98" t="s">
        <v>86</v>
      </c>
      <c r="B1" s="99"/>
      <c r="C1" s="99"/>
      <c r="D1" s="99"/>
      <c r="E1" s="99"/>
      <c r="F1" s="100"/>
      <c r="G1" s="90"/>
      <c r="H1" s="113" t="s">
        <v>4</v>
      </c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5"/>
      <c r="T1" s="110" t="s">
        <v>120</v>
      </c>
      <c r="U1" s="111"/>
      <c r="V1" s="111"/>
      <c r="W1" s="111"/>
      <c r="X1" s="112"/>
      <c r="Y1" s="116" t="s">
        <v>121</v>
      </c>
      <c r="Z1" s="117"/>
      <c r="AA1" s="80"/>
      <c r="AB1" s="40"/>
      <c r="AC1" s="3"/>
      <c r="AD1" s="91"/>
    </row>
    <row r="2" spans="1:31" ht="75" customHeight="1" x14ac:dyDescent="0.25">
      <c r="A2" s="6" t="s">
        <v>70</v>
      </c>
      <c r="B2" s="6" t="s">
        <v>71</v>
      </c>
      <c r="C2" s="62" t="s">
        <v>0</v>
      </c>
      <c r="D2" s="63" t="s">
        <v>72</v>
      </c>
      <c r="E2" s="86" t="s">
        <v>73</v>
      </c>
      <c r="F2" s="6" t="s">
        <v>74</v>
      </c>
      <c r="G2" s="37" t="s">
        <v>59</v>
      </c>
      <c r="H2" s="35" t="s">
        <v>76</v>
      </c>
      <c r="I2" s="35" t="s">
        <v>77</v>
      </c>
      <c r="J2" s="4" t="s">
        <v>94</v>
      </c>
      <c r="K2" s="35" t="s">
        <v>78</v>
      </c>
      <c r="L2" s="4" t="s">
        <v>79</v>
      </c>
      <c r="M2" s="35" t="s">
        <v>98</v>
      </c>
      <c r="N2" s="35" t="s">
        <v>129</v>
      </c>
      <c r="O2" s="4" t="s">
        <v>97</v>
      </c>
      <c r="P2" s="4" t="s">
        <v>57</v>
      </c>
      <c r="Q2" s="35" t="s">
        <v>130</v>
      </c>
      <c r="R2" s="4" t="s">
        <v>57</v>
      </c>
      <c r="S2" s="5" t="s">
        <v>109</v>
      </c>
      <c r="T2" s="67" t="s">
        <v>80</v>
      </c>
      <c r="U2" s="67" t="s">
        <v>61</v>
      </c>
      <c r="V2" s="67" t="s">
        <v>81</v>
      </c>
      <c r="W2" s="67" t="s">
        <v>82</v>
      </c>
      <c r="X2" s="67" t="s">
        <v>2</v>
      </c>
      <c r="Y2" s="84" t="s">
        <v>83</v>
      </c>
      <c r="Z2" s="36" t="s">
        <v>84</v>
      </c>
      <c r="AA2" s="80" t="s">
        <v>103</v>
      </c>
      <c r="AB2" s="40" t="s">
        <v>85</v>
      </c>
      <c r="AC2" s="3" t="s">
        <v>75</v>
      </c>
      <c r="AD2" s="7" t="s">
        <v>100</v>
      </c>
    </row>
    <row r="3" spans="1:31" ht="141" customHeight="1" x14ac:dyDescent="0.25">
      <c r="A3" s="64" t="s">
        <v>63</v>
      </c>
      <c r="B3" s="65" t="s">
        <v>64</v>
      </c>
      <c r="C3" s="66" t="s">
        <v>65</v>
      </c>
      <c r="D3" s="64" t="s">
        <v>125</v>
      </c>
      <c r="E3" s="87" t="s">
        <v>62</v>
      </c>
      <c r="F3" s="64" t="s">
        <v>62</v>
      </c>
      <c r="G3" s="38" t="s">
        <v>88</v>
      </c>
      <c r="H3" s="32" t="s">
        <v>105</v>
      </c>
      <c r="I3" s="32" t="s">
        <v>105</v>
      </c>
      <c r="J3" s="28" t="s">
        <v>95</v>
      </c>
      <c r="K3" s="32" t="s">
        <v>87</v>
      </c>
      <c r="L3" s="29" t="s">
        <v>96</v>
      </c>
      <c r="M3" s="92" t="s">
        <v>110</v>
      </c>
      <c r="N3" s="33" t="s">
        <v>99</v>
      </c>
      <c r="O3" s="29" t="s">
        <v>107</v>
      </c>
      <c r="P3" s="29" t="s">
        <v>60</v>
      </c>
      <c r="Q3" s="29" t="s">
        <v>114</v>
      </c>
      <c r="R3" s="29" t="s">
        <v>108</v>
      </c>
      <c r="S3" s="26" t="s">
        <v>112</v>
      </c>
      <c r="T3" s="68" t="s">
        <v>62</v>
      </c>
      <c r="U3" s="68" t="s">
        <v>69</v>
      </c>
      <c r="V3" s="69" t="s">
        <v>68</v>
      </c>
      <c r="W3" s="68" t="s">
        <v>67</v>
      </c>
      <c r="X3" s="68" t="s">
        <v>66</v>
      </c>
      <c r="Y3" s="85" t="s">
        <v>106</v>
      </c>
      <c r="Z3" s="34" t="s">
        <v>89</v>
      </c>
      <c r="AA3" s="81" t="s">
        <v>113</v>
      </c>
      <c r="AB3" s="50" t="s">
        <v>90</v>
      </c>
      <c r="AC3" s="31" t="s">
        <v>115</v>
      </c>
      <c r="AD3" s="30"/>
    </row>
    <row r="4" spans="1:31" x14ac:dyDescent="0.25">
      <c r="A4" s="51"/>
      <c r="B4" s="51"/>
      <c r="C4" s="51"/>
      <c r="D4" s="51"/>
      <c r="E4" s="51"/>
      <c r="F4" s="51"/>
      <c r="G4" s="52">
        <v>0</v>
      </c>
      <c r="H4" s="53"/>
      <c r="I4" s="53"/>
      <c r="J4" s="54">
        <f>(I4-H4)+1</f>
        <v>1</v>
      </c>
      <c r="K4" s="51"/>
      <c r="L4" s="54">
        <f>J4+K4</f>
        <v>1</v>
      </c>
      <c r="M4" s="54">
        <f>MIN(L4, 14)</f>
        <v>1</v>
      </c>
      <c r="N4" s="27"/>
      <c r="O4" s="27">
        <f>M4*N4</f>
        <v>0</v>
      </c>
      <c r="P4" s="54">
        <f>L4-M4</f>
        <v>0</v>
      </c>
      <c r="Q4" s="27">
        <f>ROUND(N4*0.7,0)</f>
        <v>0</v>
      </c>
      <c r="R4" s="55">
        <f>P4*Q4</f>
        <v>0</v>
      </c>
      <c r="S4" s="52">
        <f>O4+R4</f>
        <v>0</v>
      </c>
      <c r="T4" s="51"/>
      <c r="U4" s="51"/>
      <c r="V4" s="51"/>
      <c r="W4" s="51"/>
      <c r="X4" s="56"/>
      <c r="Y4" s="56"/>
      <c r="Z4" s="56"/>
      <c r="AA4" s="56"/>
      <c r="AB4" s="56"/>
      <c r="AC4" s="82" t="str">
        <f>IF(E4="ano",0,"vyplňte částku dle typu aktivity")</f>
        <v>vyplňte částku dle typu aktivity</v>
      </c>
      <c r="AD4" s="83" t="e">
        <f>G4+S4+Y4+Z4+AB4+X4+AA4+AC4</f>
        <v>#VALUE!</v>
      </c>
      <c r="AE4" s="97" t="s">
        <v>124</v>
      </c>
    </row>
    <row r="5" spans="1:31" x14ac:dyDescent="0.25">
      <c r="A5" s="51"/>
      <c r="B5" s="51"/>
      <c r="C5" s="51"/>
      <c r="D5" s="51"/>
      <c r="E5" s="51"/>
      <c r="F5" s="51"/>
      <c r="G5" s="52"/>
      <c r="H5" s="53"/>
      <c r="I5" s="53"/>
      <c r="J5" s="54">
        <f>(I5-H5)+1</f>
        <v>1</v>
      </c>
      <c r="K5" s="51"/>
      <c r="L5" s="54">
        <f>J5+K5</f>
        <v>1</v>
      </c>
      <c r="M5" s="54">
        <f t="shared" ref="M5:M32" si="0">MIN(L5, 14)</f>
        <v>1</v>
      </c>
      <c r="N5" s="27"/>
      <c r="O5" s="27">
        <f>M5*N5</f>
        <v>0</v>
      </c>
      <c r="P5" s="54">
        <f>L5-M5</f>
        <v>0</v>
      </c>
      <c r="Q5" s="27">
        <f t="shared" ref="Q5:Q32" si="1">ROUND(N5*0.7,0)</f>
        <v>0</v>
      </c>
      <c r="R5" s="55">
        <f>P5*Q5</f>
        <v>0</v>
      </c>
      <c r="S5" s="52">
        <f>O5+R5</f>
        <v>0</v>
      </c>
      <c r="T5" s="51"/>
      <c r="U5" s="51"/>
      <c r="V5" s="51"/>
      <c r="W5" s="51"/>
      <c r="X5" s="56"/>
      <c r="Y5" s="56"/>
      <c r="Z5" s="56"/>
      <c r="AA5" s="56"/>
      <c r="AB5" s="56"/>
      <c r="AC5" s="82" t="str">
        <f t="shared" ref="AC5:AC32" si="2">IF(E5="ano",0,"vyplňte částku dle typu aktivity")</f>
        <v>vyplňte částku dle typu aktivity</v>
      </c>
      <c r="AD5" s="83" t="e">
        <f t="shared" ref="AD5:AD32" si="3">G5+S5+Y5+Z5+AB5+X5+AA5+AC5</f>
        <v>#VALUE!</v>
      </c>
      <c r="AE5" s="97"/>
    </row>
    <row r="6" spans="1:31" x14ac:dyDescent="0.25">
      <c r="A6" s="51"/>
      <c r="B6" s="51"/>
      <c r="C6" s="51"/>
      <c r="D6" s="51"/>
      <c r="E6" s="51"/>
      <c r="F6" s="51"/>
      <c r="G6" s="52"/>
      <c r="H6" s="53"/>
      <c r="I6" s="53"/>
      <c r="J6" s="54">
        <f t="shared" ref="J6:J32" si="4">(I6-H6)+1</f>
        <v>1</v>
      </c>
      <c r="K6" s="54"/>
      <c r="L6" s="51">
        <f t="shared" ref="L6:L32" si="5">J6+K6</f>
        <v>1</v>
      </c>
      <c r="M6" s="54">
        <f t="shared" si="0"/>
        <v>1</v>
      </c>
      <c r="N6" s="27"/>
      <c r="O6" s="27">
        <f t="shared" ref="O6:O32" si="6">M6*N6</f>
        <v>0</v>
      </c>
      <c r="P6" s="54">
        <f t="shared" ref="P6:P32" si="7">L6-M6</f>
        <v>0</v>
      </c>
      <c r="Q6" s="27">
        <f t="shared" si="1"/>
        <v>0</v>
      </c>
      <c r="R6" s="55">
        <f t="shared" ref="R6:R32" si="8">P6*Q6</f>
        <v>0</v>
      </c>
      <c r="S6" s="52">
        <f t="shared" ref="S6:S32" si="9">O6+R6</f>
        <v>0</v>
      </c>
      <c r="T6" s="51"/>
      <c r="U6" s="51"/>
      <c r="V6" s="51"/>
      <c r="W6" s="51"/>
      <c r="X6" s="56"/>
      <c r="Y6" s="56"/>
      <c r="Z6" s="56"/>
      <c r="AA6" s="56"/>
      <c r="AB6" s="56"/>
      <c r="AC6" s="82" t="str">
        <f t="shared" si="2"/>
        <v>vyplňte částku dle typu aktivity</v>
      </c>
      <c r="AD6" s="83" t="e">
        <f t="shared" si="3"/>
        <v>#VALUE!</v>
      </c>
      <c r="AE6" s="97"/>
    </row>
    <row r="7" spans="1:31" x14ac:dyDescent="0.25">
      <c r="A7" s="51"/>
      <c r="B7" s="51"/>
      <c r="C7" s="51"/>
      <c r="D7" s="51"/>
      <c r="E7" s="51"/>
      <c r="F7" s="51"/>
      <c r="G7" s="52"/>
      <c r="H7" s="53"/>
      <c r="I7" s="53"/>
      <c r="J7" s="54">
        <f t="shared" si="4"/>
        <v>1</v>
      </c>
      <c r="K7" s="54"/>
      <c r="L7" s="51">
        <f t="shared" si="5"/>
        <v>1</v>
      </c>
      <c r="M7" s="54">
        <f t="shared" si="0"/>
        <v>1</v>
      </c>
      <c r="N7" s="27"/>
      <c r="O7" s="27">
        <f t="shared" si="6"/>
        <v>0</v>
      </c>
      <c r="P7" s="54">
        <f>L7-M7</f>
        <v>0</v>
      </c>
      <c r="Q7" s="27">
        <f t="shared" si="1"/>
        <v>0</v>
      </c>
      <c r="R7" s="55">
        <f t="shared" si="8"/>
        <v>0</v>
      </c>
      <c r="S7" s="52">
        <f t="shared" si="9"/>
        <v>0</v>
      </c>
      <c r="T7" s="51"/>
      <c r="U7" s="51"/>
      <c r="V7" s="51"/>
      <c r="W7" s="51"/>
      <c r="X7" s="56"/>
      <c r="Y7" s="56"/>
      <c r="Z7" s="56"/>
      <c r="AA7" s="56"/>
      <c r="AB7" s="56"/>
      <c r="AC7" s="82" t="str">
        <f t="shared" si="2"/>
        <v>vyplňte částku dle typu aktivity</v>
      </c>
      <c r="AD7" s="83" t="e">
        <f t="shared" si="3"/>
        <v>#VALUE!</v>
      </c>
      <c r="AE7" s="97"/>
    </row>
    <row r="8" spans="1:31" x14ac:dyDescent="0.25">
      <c r="A8" s="51"/>
      <c r="B8" s="51"/>
      <c r="C8" s="51"/>
      <c r="D8" s="51"/>
      <c r="E8" s="51"/>
      <c r="F8" s="51"/>
      <c r="G8" s="52"/>
      <c r="H8" s="53"/>
      <c r="I8" s="53"/>
      <c r="J8" s="54">
        <f t="shared" si="4"/>
        <v>1</v>
      </c>
      <c r="K8" s="54"/>
      <c r="L8" s="51">
        <f t="shared" si="5"/>
        <v>1</v>
      </c>
      <c r="M8" s="54">
        <f t="shared" si="0"/>
        <v>1</v>
      </c>
      <c r="N8" s="27"/>
      <c r="O8" s="27">
        <f t="shared" si="6"/>
        <v>0</v>
      </c>
      <c r="P8" s="54">
        <f t="shared" si="7"/>
        <v>0</v>
      </c>
      <c r="Q8" s="27">
        <f t="shared" si="1"/>
        <v>0</v>
      </c>
      <c r="R8" s="55">
        <f t="shared" si="8"/>
        <v>0</v>
      </c>
      <c r="S8" s="52">
        <f t="shared" si="9"/>
        <v>0</v>
      </c>
      <c r="T8" s="51"/>
      <c r="U8" s="51"/>
      <c r="V8" s="51"/>
      <c r="W8" s="51"/>
      <c r="X8" s="56"/>
      <c r="Y8" s="56"/>
      <c r="Z8" s="56"/>
      <c r="AA8" s="56"/>
      <c r="AB8" s="56"/>
      <c r="AC8" s="82" t="str">
        <f t="shared" si="2"/>
        <v>vyplňte částku dle typu aktivity</v>
      </c>
      <c r="AD8" s="83" t="e">
        <f t="shared" si="3"/>
        <v>#VALUE!</v>
      </c>
      <c r="AE8" s="97"/>
    </row>
    <row r="9" spans="1:31" x14ac:dyDescent="0.25">
      <c r="A9" s="51"/>
      <c r="B9" s="51"/>
      <c r="C9" s="51"/>
      <c r="D9" s="51"/>
      <c r="E9" s="51"/>
      <c r="F9" s="51"/>
      <c r="G9" s="52"/>
      <c r="H9" s="58"/>
      <c r="I9" s="58"/>
      <c r="J9" s="54">
        <f t="shared" si="4"/>
        <v>1</v>
      </c>
      <c r="K9" s="54"/>
      <c r="L9" s="51">
        <f t="shared" si="5"/>
        <v>1</v>
      </c>
      <c r="M9" s="54">
        <f t="shared" si="0"/>
        <v>1</v>
      </c>
      <c r="N9" s="27"/>
      <c r="O9" s="27">
        <f t="shared" si="6"/>
        <v>0</v>
      </c>
      <c r="P9" s="54">
        <f t="shared" si="7"/>
        <v>0</v>
      </c>
      <c r="Q9" s="27">
        <f t="shared" si="1"/>
        <v>0</v>
      </c>
      <c r="R9" s="59">
        <f t="shared" si="8"/>
        <v>0</v>
      </c>
      <c r="S9" s="52">
        <f t="shared" si="9"/>
        <v>0</v>
      </c>
      <c r="T9" s="60"/>
      <c r="U9" s="60"/>
      <c r="V9" s="51"/>
      <c r="W9" s="57"/>
      <c r="X9" s="61"/>
      <c r="Y9" s="56"/>
      <c r="Z9" s="56"/>
      <c r="AA9" s="56"/>
      <c r="AB9" s="56"/>
      <c r="AC9" s="82" t="str">
        <f t="shared" si="2"/>
        <v>vyplňte částku dle typu aktivity</v>
      </c>
      <c r="AD9" s="83" t="e">
        <f t="shared" si="3"/>
        <v>#VALUE!</v>
      </c>
      <c r="AE9" s="97"/>
    </row>
    <row r="10" spans="1:31" x14ac:dyDescent="0.25">
      <c r="A10" s="51"/>
      <c r="B10" s="51"/>
      <c r="C10" s="51"/>
      <c r="D10" s="51"/>
      <c r="E10" s="51"/>
      <c r="F10" s="51"/>
      <c r="G10" s="52"/>
      <c r="H10" s="58"/>
      <c r="I10" s="58"/>
      <c r="J10" s="54">
        <f t="shared" si="4"/>
        <v>1</v>
      </c>
      <c r="K10" s="54"/>
      <c r="L10" s="51">
        <f t="shared" si="5"/>
        <v>1</v>
      </c>
      <c r="M10" s="54">
        <f t="shared" si="0"/>
        <v>1</v>
      </c>
      <c r="N10" s="27"/>
      <c r="O10" s="27">
        <f t="shared" si="6"/>
        <v>0</v>
      </c>
      <c r="P10" s="54">
        <f t="shared" si="7"/>
        <v>0</v>
      </c>
      <c r="Q10" s="27">
        <f t="shared" si="1"/>
        <v>0</v>
      </c>
      <c r="R10" s="59">
        <f t="shared" si="8"/>
        <v>0</v>
      </c>
      <c r="S10" s="52">
        <f t="shared" si="9"/>
        <v>0</v>
      </c>
      <c r="T10" s="60"/>
      <c r="U10" s="60"/>
      <c r="V10" s="51"/>
      <c r="W10" s="57"/>
      <c r="X10" s="61"/>
      <c r="Y10" s="56"/>
      <c r="Z10" s="56"/>
      <c r="AA10" s="56"/>
      <c r="AB10" s="56"/>
      <c r="AC10" s="82" t="str">
        <f t="shared" si="2"/>
        <v>vyplňte částku dle typu aktivity</v>
      </c>
      <c r="AD10" s="83" t="e">
        <f t="shared" si="3"/>
        <v>#VALUE!</v>
      </c>
      <c r="AE10" s="97"/>
    </row>
    <row r="11" spans="1:31" x14ac:dyDescent="0.25">
      <c r="A11" s="51"/>
      <c r="B11" s="51"/>
      <c r="C11" s="51"/>
      <c r="D11" s="51"/>
      <c r="E11" s="51"/>
      <c r="F11" s="51"/>
      <c r="G11" s="52"/>
      <c r="H11" s="58"/>
      <c r="I11" s="58"/>
      <c r="J11" s="54">
        <f t="shared" si="4"/>
        <v>1</v>
      </c>
      <c r="K11" s="54"/>
      <c r="L11" s="51">
        <f t="shared" si="5"/>
        <v>1</v>
      </c>
      <c r="M11" s="54">
        <f t="shared" si="0"/>
        <v>1</v>
      </c>
      <c r="N11" s="27"/>
      <c r="O11" s="27">
        <f t="shared" si="6"/>
        <v>0</v>
      </c>
      <c r="P11" s="54">
        <f t="shared" si="7"/>
        <v>0</v>
      </c>
      <c r="Q11" s="27">
        <f t="shared" si="1"/>
        <v>0</v>
      </c>
      <c r="R11" s="59">
        <f t="shared" si="8"/>
        <v>0</v>
      </c>
      <c r="S11" s="52">
        <f t="shared" si="9"/>
        <v>0</v>
      </c>
      <c r="T11" s="60"/>
      <c r="U11" s="60"/>
      <c r="V11" s="51"/>
      <c r="W11" s="57"/>
      <c r="X11" s="61"/>
      <c r="Y11" s="56"/>
      <c r="Z11" s="56"/>
      <c r="AA11" s="56"/>
      <c r="AB11" s="56"/>
      <c r="AC11" s="82" t="str">
        <f t="shared" si="2"/>
        <v>vyplňte částku dle typu aktivity</v>
      </c>
      <c r="AD11" s="83" t="e">
        <f t="shared" si="3"/>
        <v>#VALUE!</v>
      </c>
      <c r="AE11" s="97"/>
    </row>
    <row r="12" spans="1:31" x14ac:dyDescent="0.25">
      <c r="A12" s="51"/>
      <c r="B12" s="51"/>
      <c r="C12" s="51"/>
      <c r="D12" s="51"/>
      <c r="E12" s="51"/>
      <c r="F12" s="51"/>
      <c r="G12" s="52"/>
      <c r="H12" s="58"/>
      <c r="I12" s="58"/>
      <c r="J12" s="54">
        <f t="shared" si="4"/>
        <v>1</v>
      </c>
      <c r="K12" s="54"/>
      <c r="L12" s="51">
        <f t="shared" si="5"/>
        <v>1</v>
      </c>
      <c r="M12" s="54">
        <f t="shared" si="0"/>
        <v>1</v>
      </c>
      <c r="N12" s="27"/>
      <c r="O12" s="27">
        <f t="shared" si="6"/>
        <v>0</v>
      </c>
      <c r="P12" s="54">
        <f t="shared" si="7"/>
        <v>0</v>
      </c>
      <c r="Q12" s="27">
        <f t="shared" si="1"/>
        <v>0</v>
      </c>
      <c r="R12" s="59">
        <f t="shared" si="8"/>
        <v>0</v>
      </c>
      <c r="S12" s="52">
        <f t="shared" si="9"/>
        <v>0</v>
      </c>
      <c r="T12" s="60"/>
      <c r="U12" s="60"/>
      <c r="V12" s="51"/>
      <c r="W12" s="57"/>
      <c r="X12" s="61"/>
      <c r="Y12" s="56"/>
      <c r="Z12" s="56"/>
      <c r="AA12" s="56"/>
      <c r="AB12" s="56"/>
      <c r="AC12" s="82" t="str">
        <f t="shared" si="2"/>
        <v>vyplňte částku dle typu aktivity</v>
      </c>
      <c r="AD12" s="83" t="e">
        <f t="shared" si="3"/>
        <v>#VALUE!</v>
      </c>
      <c r="AE12" s="97"/>
    </row>
    <row r="13" spans="1:31" x14ac:dyDescent="0.25">
      <c r="A13" s="51"/>
      <c r="B13" s="51"/>
      <c r="C13" s="51"/>
      <c r="D13" s="51"/>
      <c r="E13" s="51"/>
      <c r="F13" s="51"/>
      <c r="G13" s="52"/>
      <c r="H13" s="58"/>
      <c r="I13" s="58"/>
      <c r="J13" s="54">
        <f t="shared" ref="J13:J30" si="10">(I13-H13)+1</f>
        <v>1</v>
      </c>
      <c r="K13" s="54"/>
      <c r="L13" s="51">
        <f t="shared" ref="L13:L30" si="11">J13+K13</f>
        <v>1</v>
      </c>
      <c r="M13" s="54">
        <f t="shared" si="0"/>
        <v>1</v>
      </c>
      <c r="N13" s="27"/>
      <c r="O13" s="27">
        <f t="shared" ref="O13:O30" si="12">M13*N13</f>
        <v>0</v>
      </c>
      <c r="P13" s="54">
        <f t="shared" ref="P13:P30" si="13">L13-M13</f>
        <v>0</v>
      </c>
      <c r="Q13" s="27">
        <f t="shared" ref="Q13:Q30" si="14">ROUND(N13*0.7,0)</f>
        <v>0</v>
      </c>
      <c r="R13" s="59">
        <f t="shared" ref="R13:R30" si="15">P13*Q13</f>
        <v>0</v>
      </c>
      <c r="S13" s="52">
        <f t="shared" ref="S13:S30" si="16">O13+R13</f>
        <v>0</v>
      </c>
      <c r="T13" s="60"/>
      <c r="U13" s="60"/>
      <c r="V13" s="51"/>
      <c r="W13" s="57"/>
      <c r="X13" s="61"/>
      <c r="Y13" s="56"/>
      <c r="Z13" s="56"/>
      <c r="AA13" s="56"/>
      <c r="AB13" s="56"/>
      <c r="AC13" s="82" t="str">
        <f t="shared" ref="AC13:AC30" si="17">IF(E13="ano",0,"vyplňte částku dle typu aktivity")</f>
        <v>vyplňte částku dle typu aktivity</v>
      </c>
      <c r="AD13" s="83" t="e">
        <f t="shared" ref="AD13:AD30" si="18">G13+S13+Y13+Z13+AB13+X13+AA13+AC13</f>
        <v>#VALUE!</v>
      </c>
      <c r="AE13" s="97"/>
    </row>
    <row r="14" spans="1:31" x14ac:dyDescent="0.25">
      <c r="A14" s="51"/>
      <c r="B14" s="51"/>
      <c r="C14" s="51"/>
      <c r="D14" s="51"/>
      <c r="E14" s="51"/>
      <c r="F14" s="51"/>
      <c r="G14" s="52"/>
      <c r="H14" s="58"/>
      <c r="I14" s="58"/>
      <c r="J14" s="54">
        <f t="shared" si="10"/>
        <v>1</v>
      </c>
      <c r="K14" s="54"/>
      <c r="L14" s="51">
        <f t="shared" si="11"/>
        <v>1</v>
      </c>
      <c r="M14" s="54">
        <f t="shared" si="0"/>
        <v>1</v>
      </c>
      <c r="N14" s="27"/>
      <c r="O14" s="27">
        <f t="shared" si="12"/>
        <v>0</v>
      </c>
      <c r="P14" s="54">
        <f t="shared" si="13"/>
        <v>0</v>
      </c>
      <c r="Q14" s="27">
        <f t="shared" si="14"/>
        <v>0</v>
      </c>
      <c r="R14" s="59">
        <f t="shared" si="15"/>
        <v>0</v>
      </c>
      <c r="S14" s="52">
        <f t="shared" si="16"/>
        <v>0</v>
      </c>
      <c r="T14" s="60"/>
      <c r="U14" s="60"/>
      <c r="V14" s="51"/>
      <c r="W14" s="57"/>
      <c r="X14" s="61"/>
      <c r="Y14" s="56"/>
      <c r="Z14" s="56"/>
      <c r="AA14" s="56"/>
      <c r="AB14" s="56"/>
      <c r="AC14" s="82" t="str">
        <f t="shared" si="17"/>
        <v>vyplňte částku dle typu aktivity</v>
      </c>
      <c r="AD14" s="83" t="e">
        <f t="shared" si="18"/>
        <v>#VALUE!</v>
      </c>
      <c r="AE14" s="97"/>
    </row>
    <row r="15" spans="1:31" x14ac:dyDescent="0.25">
      <c r="A15" s="51"/>
      <c r="B15" s="51"/>
      <c r="C15" s="51"/>
      <c r="D15" s="51"/>
      <c r="E15" s="51"/>
      <c r="F15" s="51"/>
      <c r="G15" s="52"/>
      <c r="H15" s="58"/>
      <c r="I15" s="58"/>
      <c r="J15" s="54">
        <f t="shared" si="10"/>
        <v>1</v>
      </c>
      <c r="K15" s="54"/>
      <c r="L15" s="51">
        <f t="shared" si="11"/>
        <v>1</v>
      </c>
      <c r="M15" s="54">
        <f t="shared" si="0"/>
        <v>1</v>
      </c>
      <c r="N15" s="27"/>
      <c r="O15" s="27">
        <f t="shared" si="12"/>
        <v>0</v>
      </c>
      <c r="P15" s="54">
        <f t="shared" si="13"/>
        <v>0</v>
      </c>
      <c r="Q15" s="27">
        <f t="shared" si="14"/>
        <v>0</v>
      </c>
      <c r="R15" s="59">
        <f t="shared" si="15"/>
        <v>0</v>
      </c>
      <c r="S15" s="52">
        <f t="shared" si="16"/>
        <v>0</v>
      </c>
      <c r="T15" s="60"/>
      <c r="U15" s="60"/>
      <c r="V15" s="51"/>
      <c r="W15" s="57"/>
      <c r="X15" s="61"/>
      <c r="Y15" s="56"/>
      <c r="Z15" s="56"/>
      <c r="AA15" s="56"/>
      <c r="AB15" s="56"/>
      <c r="AC15" s="82" t="str">
        <f t="shared" si="17"/>
        <v>vyplňte částku dle typu aktivity</v>
      </c>
      <c r="AD15" s="83" t="e">
        <f t="shared" si="18"/>
        <v>#VALUE!</v>
      </c>
      <c r="AE15" s="97"/>
    </row>
    <row r="16" spans="1:31" x14ac:dyDescent="0.25">
      <c r="A16" s="51"/>
      <c r="B16" s="51"/>
      <c r="C16" s="51"/>
      <c r="D16" s="51"/>
      <c r="E16" s="51"/>
      <c r="F16" s="51"/>
      <c r="G16" s="52"/>
      <c r="H16" s="58"/>
      <c r="I16" s="58"/>
      <c r="J16" s="54">
        <f t="shared" si="10"/>
        <v>1</v>
      </c>
      <c r="K16" s="54"/>
      <c r="L16" s="51">
        <f t="shared" si="11"/>
        <v>1</v>
      </c>
      <c r="M16" s="54">
        <f t="shared" si="0"/>
        <v>1</v>
      </c>
      <c r="N16" s="27"/>
      <c r="O16" s="27">
        <f t="shared" si="12"/>
        <v>0</v>
      </c>
      <c r="P16" s="54">
        <f t="shared" si="13"/>
        <v>0</v>
      </c>
      <c r="Q16" s="27">
        <f t="shared" si="14"/>
        <v>0</v>
      </c>
      <c r="R16" s="59">
        <f t="shared" si="15"/>
        <v>0</v>
      </c>
      <c r="S16" s="52">
        <f t="shared" si="16"/>
        <v>0</v>
      </c>
      <c r="T16" s="60"/>
      <c r="U16" s="60"/>
      <c r="V16" s="51"/>
      <c r="W16" s="57"/>
      <c r="X16" s="61"/>
      <c r="Y16" s="56"/>
      <c r="Z16" s="56"/>
      <c r="AA16" s="56"/>
      <c r="AB16" s="56"/>
      <c r="AC16" s="82" t="str">
        <f t="shared" si="17"/>
        <v>vyplňte částku dle typu aktivity</v>
      </c>
      <c r="AD16" s="83" t="e">
        <f t="shared" si="18"/>
        <v>#VALUE!</v>
      </c>
      <c r="AE16" s="97"/>
    </row>
    <row r="17" spans="1:31" x14ac:dyDescent="0.25">
      <c r="A17" s="51"/>
      <c r="B17" s="51"/>
      <c r="C17" s="51"/>
      <c r="D17" s="51"/>
      <c r="E17" s="51"/>
      <c r="F17" s="51"/>
      <c r="G17" s="52"/>
      <c r="H17" s="58"/>
      <c r="I17" s="58"/>
      <c r="J17" s="54">
        <f t="shared" si="10"/>
        <v>1</v>
      </c>
      <c r="K17" s="54"/>
      <c r="L17" s="51">
        <f t="shared" si="11"/>
        <v>1</v>
      </c>
      <c r="M17" s="54">
        <f t="shared" si="0"/>
        <v>1</v>
      </c>
      <c r="N17" s="27"/>
      <c r="O17" s="27">
        <f t="shared" si="12"/>
        <v>0</v>
      </c>
      <c r="P17" s="54">
        <f t="shared" si="13"/>
        <v>0</v>
      </c>
      <c r="Q17" s="27">
        <f t="shared" si="14"/>
        <v>0</v>
      </c>
      <c r="R17" s="59">
        <f t="shared" si="15"/>
        <v>0</v>
      </c>
      <c r="S17" s="52">
        <f t="shared" si="16"/>
        <v>0</v>
      </c>
      <c r="T17" s="60"/>
      <c r="U17" s="60"/>
      <c r="V17" s="51"/>
      <c r="W17" s="57"/>
      <c r="X17" s="61"/>
      <c r="Y17" s="56"/>
      <c r="Z17" s="56"/>
      <c r="AA17" s="56"/>
      <c r="AB17" s="56"/>
      <c r="AC17" s="82" t="str">
        <f t="shared" si="17"/>
        <v>vyplňte částku dle typu aktivity</v>
      </c>
      <c r="AD17" s="83" t="e">
        <f t="shared" si="18"/>
        <v>#VALUE!</v>
      </c>
      <c r="AE17" s="97"/>
    </row>
    <row r="18" spans="1:31" x14ac:dyDescent="0.25">
      <c r="A18" s="51"/>
      <c r="B18" s="51"/>
      <c r="C18" s="51"/>
      <c r="D18" s="51"/>
      <c r="E18" s="51"/>
      <c r="F18" s="51"/>
      <c r="G18" s="52"/>
      <c r="H18" s="58"/>
      <c r="I18" s="58"/>
      <c r="J18" s="54">
        <f t="shared" si="10"/>
        <v>1</v>
      </c>
      <c r="K18" s="54"/>
      <c r="L18" s="51">
        <f t="shared" si="11"/>
        <v>1</v>
      </c>
      <c r="M18" s="54">
        <f t="shared" si="0"/>
        <v>1</v>
      </c>
      <c r="N18" s="27"/>
      <c r="O18" s="27">
        <f t="shared" si="12"/>
        <v>0</v>
      </c>
      <c r="P18" s="54">
        <f t="shared" si="13"/>
        <v>0</v>
      </c>
      <c r="Q18" s="27">
        <f t="shared" si="14"/>
        <v>0</v>
      </c>
      <c r="R18" s="59">
        <f t="shared" si="15"/>
        <v>0</v>
      </c>
      <c r="S18" s="52">
        <f t="shared" si="16"/>
        <v>0</v>
      </c>
      <c r="T18" s="60"/>
      <c r="U18" s="60"/>
      <c r="V18" s="51"/>
      <c r="W18" s="57"/>
      <c r="X18" s="61"/>
      <c r="Y18" s="56"/>
      <c r="Z18" s="56"/>
      <c r="AA18" s="56"/>
      <c r="AB18" s="56"/>
      <c r="AC18" s="82" t="str">
        <f t="shared" si="17"/>
        <v>vyplňte částku dle typu aktivity</v>
      </c>
      <c r="AD18" s="83" t="e">
        <f t="shared" si="18"/>
        <v>#VALUE!</v>
      </c>
      <c r="AE18" s="97"/>
    </row>
    <row r="19" spans="1:31" x14ac:dyDescent="0.25">
      <c r="A19" s="51"/>
      <c r="B19" s="51"/>
      <c r="C19" s="51"/>
      <c r="D19" s="51"/>
      <c r="E19" s="51"/>
      <c r="F19" s="51"/>
      <c r="G19" s="52"/>
      <c r="H19" s="58"/>
      <c r="I19" s="58"/>
      <c r="J19" s="54">
        <f t="shared" si="10"/>
        <v>1</v>
      </c>
      <c r="K19" s="54"/>
      <c r="L19" s="51">
        <f t="shared" si="11"/>
        <v>1</v>
      </c>
      <c r="M19" s="54">
        <f t="shared" si="0"/>
        <v>1</v>
      </c>
      <c r="N19" s="27"/>
      <c r="O19" s="27">
        <f t="shared" si="12"/>
        <v>0</v>
      </c>
      <c r="P19" s="54">
        <f t="shared" si="13"/>
        <v>0</v>
      </c>
      <c r="Q19" s="27">
        <f t="shared" si="14"/>
        <v>0</v>
      </c>
      <c r="R19" s="59">
        <f t="shared" si="15"/>
        <v>0</v>
      </c>
      <c r="S19" s="52">
        <f t="shared" si="16"/>
        <v>0</v>
      </c>
      <c r="T19" s="60"/>
      <c r="U19" s="60"/>
      <c r="V19" s="51"/>
      <c r="W19" s="57"/>
      <c r="X19" s="61"/>
      <c r="Y19" s="56"/>
      <c r="Z19" s="56"/>
      <c r="AA19" s="56"/>
      <c r="AB19" s="56"/>
      <c r="AC19" s="82" t="str">
        <f t="shared" si="17"/>
        <v>vyplňte částku dle typu aktivity</v>
      </c>
      <c r="AD19" s="83" t="e">
        <f t="shared" si="18"/>
        <v>#VALUE!</v>
      </c>
      <c r="AE19" s="97"/>
    </row>
    <row r="20" spans="1:31" x14ac:dyDescent="0.25">
      <c r="A20" s="51"/>
      <c r="B20" s="51"/>
      <c r="C20" s="51"/>
      <c r="D20" s="51"/>
      <c r="E20" s="51"/>
      <c r="F20" s="51"/>
      <c r="G20" s="52"/>
      <c r="H20" s="58"/>
      <c r="I20" s="58"/>
      <c r="J20" s="54">
        <f t="shared" si="10"/>
        <v>1</v>
      </c>
      <c r="K20" s="54"/>
      <c r="L20" s="51">
        <f t="shared" si="11"/>
        <v>1</v>
      </c>
      <c r="M20" s="54">
        <f t="shared" si="0"/>
        <v>1</v>
      </c>
      <c r="N20" s="27"/>
      <c r="O20" s="27">
        <f t="shared" si="12"/>
        <v>0</v>
      </c>
      <c r="P20" s="54">
        <f t="shared" si="13"/>
        <v>0</v>
      </c>
      <c r="Q20" s="27">
        <f t="shared" si="14"/>
        <v>0</v>
      </c>
      <c r="R20" s="59">
        <f t="shared" si="15"/>
        <v>0</v>
      </c>
      <c r="S20" s="52">
        <f t="shared" si="16"/>
        <v>0</v>
      </c>
      <c r="T20" s="60"/>
      <c r="U20" s="60"/>
      <c r="V20" s="51"/>
      <c r="W20" s="57"/>
      <c r="X20" s="61"/>
      <c r="Y20" s="56"/>
      <c r="Z20" s="56"/>
      <c r="AA20" s="56"/>
      <c r="AB20" s="56"/>
      <c r="AC20" s="82" t="str">
        <f t="shared" si="17"/>
        <v>vyplňte částku dle typu aktivity</v>
      </c>
      <c r="AD20" s="83" t="e">
        <f t="shared" si="18"/>
        <v>#VALUE!</v>
      </c>
      <c r="AE20" s="97"/>
    </row>
    <row r="21" spans="1:31" x14ac:dyDescent="0.25">
      <c r="A21" s="51"/>
      <c r="B21" s="51"/>
      <c r="C21" s="51"/>
      <c r="D21" s="51"/>
      <c r="E21" s="51"/>
      <c r="F21" s="51"/>
      <c r="G21" s="52"/>
      <c r="H21" s="58"/>
      <c r="I21" s="58"/>
      <c r="J21" s="54">
        <f t="shared" si="10"/>
        <v>1</v>
      </c>
      <c r="K21" s="54"/>
      <c r="L21" s="51">
        <f t="shared" si="11"/>
        <v>1</v>
      </c>
      <c r="M21" s="54">
        <f t="shared" si="0"/>
        <v>1</v>
      </c>
      <c r="N21" s="27"/>
      <c r="O21" s="27">
        <f t="shared" si="12"/>
        <v>0</v>
      </c>
      <c r="P21" s="54">
        <f t="shared" si="13"/>
        <v>0</v>
      </c>
      <c r="Q21" s="27">
        <f t="shared" si="14"/>
        <v>0</v>
      </c>
      <c r="R21" s="59">
        <f t="shared" si="15"/>
        <v>0</v>
      </c>
      <c r="S21" s="52">
        <f t="shared" si="16"/>
        <v>0</v>
      </c>
      <c r="T21" s="60"/>
      <c r="U21" s="60"/>
      <c r="V21" s="51"/>
      <c r="W21" s="57"/>
      <c r="X21" s="61"/>
      <c r="Y21" s="56"/>
      <c r="Z21" s="56"/>
      <c r="AA21" s="56"/>
      <c r="AB21" s="56"/>
      <c r="AC21" s="82" t="str">
        <f t="shared" si="17"/>
        <v>vyplňte částku dle typu aktivity</v>
      </c>
      <c r="AD21" s="83" t="e">
        <f t="shared" si="18"/>
        <v>#VALUE!</v>
      </c>
      <c r="AE21" s="97"/>
    </row>
    <row r="22" spans="1:31" x14ac:dyDescent="0.25">
      <c r="A22" s="51"/>
      <c r="B22" s="51"/>
      <c r="C22" s="51"/>
      <c r="D22" s="51"/>
      <c r="E22" s="51"/>
      <c r="F22" s="51"/>
      <c r="G22" s="52"/>
      <c r="H22" s="58"/>
      <c r="I22" s="58"/>
      <c r="J22" s="54">
        <f t="shared" si="10"/>
        <v>1</v>
      </c>
      <c r="K22" s="54"/>
      <c r="L22" s="51">
        <f t="shared" si="11"/>
        <v>1</v>
      </c>
      <c r="M22" s="54">
        <f t="shared" si="0"/>
        <v>1</v>
      </c>
      <c r="N22" s="27"/>
      <c r="O22" s="27">
        <f t="shared" si="12"/>
        <v>0</v>
      </c>
      <c r="P22" s="54">
        <f t="shared" si="13"/>
        <v>0</v>
      </c>
      <c r="Q22" s="27">
        <f t="shared" si="14"/>
        <v>0</v>
      </c>
      <c r="R22" s="59">
        <f t="shared" si="15"/>
        <v>0</v>
      </c>
      <c r="S22" s="52">
        <f t="shared" si="16"/>
        <v>0</v>
      </c>
      <c r="T22" s="60"/>
      <c r="U22" s="60"/>
      <c r="V22" s="51"/>
      <c r="W22" s="57"/>
      <c r="X22" s="61"/>
      <c r="Y22" s="56"/>
      <c r="Z22" s="56"/>
      <c r="AA22" s="56"/>
      <c r="AB22" s="56"/>
      <c r="AC22" s="82" t="str">
        <f t="shared" si="17"/>
        <v>vyplňte částku dle typu aktivity</v>
      </c>
      <c r="AD22" s="83" t="e">
        <f t="shared" si="18"/>
        <v>#VALUE!</v>
      </c>
      <c r="AE22" s="97"/>
    </row>
    <row r="23" spans="1:31" x14ac:dyDescent="0.25">
      <c r="A23" s="51"/>
      <c r="B23" s="51"/>
      <c r="C23" s="51"/>
      <c r="D23" s="51"/>
      <c r="E23" s="51"/>
      <c r="F23" s="51"/>
      <c r="G23" s="52"/>
      <c r="H23" s="58"/>
      <c r="I23" s="58"/>
      <c r="J23" s="54">
        <f t="shared" si="10"/>
        <v>1</v>
      </c>
      <c r="K23" s="54"/>
      <c r="L23" s="51">
        <f t="shared" si="11"/>
        <v>1</v>
      </c>
      <c r="M23" s="54">
        <f t="shared" si="0"/>
        <v>1</v>
      </c>
      <c r="N23" s="27"/>
      <c r="O23" s="27">
        <f t="shared" si="12"/>
        <v>0</v>
      </c>
      <c r="P23" s="54">
        <f t="shared" si="13"/>
        <v>0</v>
      </c>
      <c r="Q23" s="27">
        <f t="shared" si="14"/>
        <v>0</v>
      </c>
      <c r="R23" s="59">
        <f t="shared" si="15"/>
        <v>0</v>
      </c>
      <c r="S23" s="52">
        <f t="shared" si="16"/>
        <v>0</v>
      </c>
      <c r="T23" s="60"/>
      <c r="U23" s="60"/>
      <c r="V23" s="51"/>
      <c r="W23" s="57"/>
      <c r="X23" s="61"/>
      <c r="Y23" s="56"/>
      <c r="Z23" s="56"/>
      <c r="AA23" s="56"/>
      <c r="AB23" s="56"/>
      <c r="AC23" s="82" t="str">
        <f t="shared" si="17"/>
        <v>vyplňte částku dle typu aktivity</v>
      </c>
      <c r="AD23" s="83" t="e">
        <f t="shared" si="18"/>
        <v>#VALUE!</v>
      </c>
      <c r="AE23" s="97"/>
    </row>
    <row r="24" spans="1:31" x14ac:dyDescent="0.25">
      <c r="A24" s="51"/>
      <c r="B24" s="51"/>
      <c r="C24" s="51"/>
      <c r="D24" s="51"/>
      <c r="E24" s="51"/>
      <c r="F24" s="51"/>
      <c r="G24" s="52"/>
      <c r="H24" s="58"/>
      <c r="I24" s="58"/>
      <c r="J24" s="54">
        <f t="shared" si="10"/>
        <v>1</v>
      </c>
      <c r="K24" s="54"/>
      <c r="L24" s="51">
        <f t="shared" si="11"/>
        <v>1</v>
      </c>
      <c r="M24" s="54">
        <f t="shared" si="0"/>
        <v>1</v>
      </c>
      <c r="N24" s="27"/>
      <c r="O24" s="27">
        <f t="shared" si="12"/>
        <v>0</v>
      </c>
      <c r="P24" s="54">
        <f t="shared" si="13"/>
        <v>0</v>
      </c>
      <c r="Q24" s="27">
        <f t="shared" si="14"/>
        <v>0</v>
      </c>
      <c r="R24" s="59">
        <f t="shared" si="15"/>
        <v>0</v>
      </c>
      <c r="S24" s="52">
        <f t="shared" si="16"/>
        <v>0</v>
      </c>
      <c r="T24" s="60"/>
      <c r="U24" s="60"/>
      <c r="V24" s="51"/>
      <c r="W24" s="57"/>
      <c r="X24" s="61"/>
      <c r="Y24" s="56"/>
      <c r="Z24" s="56"/>
      <c r="AA24" s="56"/>
      <c r="AB24" s="56"/>
      <c r="AC24" s="82" t="str">
        <f t="shared" si="17"/>
        <v>vyplňte částku dle typu aktivity</v>
      </c>
      <c r="AD24" s="83" t="e">
        <f t="shared" si="18"/>
        <v>#VALUE!</v>
      </c>
      <c r="AE24" s="97"/>
    </row>
    <row r="25" spans="1:31" x14ac:dyDescent="0.25">
      <c r="A25" s="51"/>
      <c r="B25" s="51"/>
      <c r="C25" s="51"/>
      <c r="D25" s="51"/>
      <c r="E25" s="51"/>
      <c r="F25" s="51"/>
      <c r="G25" s="52"/>
      <c r="H25" s="58"/>
      <c r="I25" s="58"/>
      <c r="J25" s="54">
        <f t="shared" si="10"/>
        <v>1</v>
      </c>
      <c r="K25" s="54"/>
      <c r="L25" s="51">
        <f t="shared" si="11"/>
        <v>1</v>
      </c>
      <c r="M25" s="54">
        <f t="shared" si="0"/>
        <v>1</v>
      </c>
      <c r="N25" s="27"/>
      <c r="O25" s="27">
        <f t="shared" si="12"/>
        <v>0</v>
      </c>
      <c r="P25" s="54">
        <f t="shared" si="13"/>
        <v>0</v>
      </c>
      <c r="Q25" s="27">
        <f t="shared" si="14"/>
        <v>0</v>
      </c>
      <c r="R25" s="59">
        <f t="shared" si="15"/>
        <v>0</v>
      </c>
      <c r="S25" s="52">
        <f t="shared" si="16"/>
        <v>0</v>
      </c>
      <c r="T25" s="60"/>
      <c r="U25" s="60"/>
      <c r="V25" s="51"/>
      <c r="W25" s="57"/>
      <c r="X25" s="61"/>
      <c r="Y25" s="56"/>
      <c r="Z25" s="56"/>
      <c r="AA25" s="56"/>
      <c r="AB25" s="56"/>
      <c r="AC25" s="82" t="str">
        <f t="shared" si="17"/>
        <v>vyplňte částku dle typu aktivity</v>
      </c>
      <c r="AD25" s="83" t="e">
        <f t="shared" si="18"/>
        <v>#VALUE!</v>
      </c>
      <c r="AE25" s="97"/>
    </row>
    <row r="26" spans="1:31" x14ac:dyDescent="0.25">
      <c r="A26" s="51"/>
      <c r="B26" s="51"/>
      <c r="C26" s="51"/>
      <c r="D26" s="51"/>
      <c r="E26" s="51"/>
      <c r="F26" s="51"/>
      <c r="G26" s="52"/>
      <c r="H26" s="58"/>
      <c r="I26" s="58"/>
      <c r="J26" s="54">
        <f t="shared" si="10"/>
        <v>1</v>
      </c>
      <c r="K26" s="54"/>
      <c r="L26" s="51">
        <f t="shared" si="11"/>
        <v>1</v>
      </c>
      <c r="M26" s="54">
        <f t="shared" si="0"/>
        <v>1</v>
      </c>
      <c r="N26" s="27"/>
      <c r="O26" s="27">
        <f t="shared" si="12"/>
        <v>0</v>
      </c>
      <c r="P26" s="54">
        <f t="shared" si="13"/>
        <v>0</v>
      </c>
      <c r="Q26" s="27">
        <f t="shared" si="14"/>
        <v>0</v>
      </c>
      <c r="R26" s="59">
        <f t="shared" si="15"/>
        <v>0</v>
      </c>
      <c r="S26" s="52">
        <f t="shared" si="16"/>
        <v>0</v>
      </c>
      <c r="T26" s="60"/>
      <c r="U26" s="60"/>
      <c r="V26" s="51"/>
      <c r="W26" s="57"/>
      <c r="X26" s="61"/>
      <c r="Y26" s="56"/>
      <c r="Z26" s="56"/>
      <c r="AA26" s="56"/>
      <c r="AB26" s="56"/>
      <c r="AC26" s="82" t="str">
        <f t="shared" si="17"/>
        <v>vyplňte částku dle typu aktivity</v>
      </c>
      <c r="AD26" s="83" t="e">
        <f t="shared" si="18"/>
        <v>#VALUE!</v>
      </c>
      <c r="AE26" s="97"/>
    </row>
    <row r="27" spans="1:31" x14ac:dyDescent="0.25">
      <c r="A27" s="51"/>
      <c r="B27" s="51"/>
      <c r="C27" s="51"/>
      <c r="D27" s="51"/>
      <c r="E27" s="51"/>
      <c r="F27" s="51"/>
      <c r="G27" s="52"/>
      <c r="H27" s="58"/>
      <c r="I27" s="58"/>
      <c r="J27" s="54">
        <f t="shared" si="10"/>
        <v>1</v>
      </c>
      <c r="K27" s="54"/>
      <c r="L27" s="51">
        <f t="shared" si="11"/>
        <v>1</v>
      </c>
      <c r="M27" s="54">
        <f t="shared" si="0"/>
        <v>1</v>
      </c>
      <c r="N27" s="27"/>
      <c r="O27" s="27">
        <f t="shared" si="12"/>
        <v>0</v>
      </c>
      <c r="P27" s="54">
        <f t="shared" si="13"/>
        <v>0</v>
      </c>
      <c r="Q27" s="27">
        <f t="shared" si="14"/>
        <v>0</v>
      </c>
      <c r="R27" s="59">
        <f t="shared" si="15"/>
        <v>0</v>
      </c>
      <c r="S27" s="52">
        <f t="shared" si="16"/>
        <v>0</v>
      </c>
      <c r="T27" s="60"/>
      <c r="U27" s="60"/>
      <c r="V27" s="51"/>
      <c r="W27" s="57"/>
      <c r="X27" s="61"/>
      <c r="Y27" s="56"/>
      <c r="Z27" s="56"/>
      <c r="AA27" s="56"/>
      <c r="AB27" s="56"/>
      <c r="AC27" s="82" t="str">
        <f t="shared" si="17"/>
        <v>vyplňte částku dle typu aktivity</v>
      </c>
      <c r="AD27" s="83" t="e">
        <f t="shared" si="18"/>
        <v>#VALUE!</v>
      </c>
      <c r="AE27" s="97"/>
    </row>
    <row r="28" spans="1:31" x14ac:dyDescent="0.25">
      <c r="A28" s="51"/>
      <c r="B28" s="51"/>
      <c r="C28" s="51"/>
      <c r="D28" s="51"/>
      <c r="E28" s="51"/>
      <c r="F28" s="51"/>
      <c r="G28" s="52"/>
      <c r="H28" s="58"/>
      <c r="I28" s="58"/>
      <c r="J28" s="54">
        <f t="shared" si="10"/>
        <v>1</v>
      </c>
      <c r="K28" s="54"/>
      <c r="L28" s="51">
        <f t="shared" si="11"/>
        <v>1</v>
      </c>
      <c r="M28" s="54">
        <f t="shared" si="0"/>
        <v>1</v>
      </c>
      <c r="N28" s="27"/>
      <c r="O28" s="27">
        <f t="shared" si="12"/>
        <v>0</v>
      </c>
      <c r="P28" s="54">
        <f t="shared" si="13"/>
        <v>0</v>
      </c>
      <c r="Q28" s="27">
        <f t="shared" si="14"/>
        <v>0</v>
      </c>
      <c r="R28" s="59">
        <f t="shared" si="15"/>
        <v>0</v>
      </c>
      <c r="S28" s="52">
        <f t="shared" si="16"/>
        <v>0</v>
      </c>
      <c r="T28" s="60"/>
      <c r="U28" s="60"/>
      <c r="V28" s="51"/>
      <c r="W28" s="57"/>
      <c r="X28" s="61"/>
      <c r="Y28" s="56"/>
      <c r="Z28" s="56"/>
      <c r="AA28" s="56"/>
      <c r="AB28" s="56"/>
      <c r="AC28" s="82" t="str">
        <f t="shared" si="17"/>
        <v>vyplňte částku dle typu aktivity</v>
      </c>
      <c r="AD28" s="83" t="e">
        <f t="shared" si="18"/>
        <v>#VALUE!</v>
      </c>
      <c r="AE28" s="97"/>
    </row>
    <row r="29" spans="1:31" x14ac:dyDescent="0.25">
      <c r="A29" s="51"/>
      <c r="B29" s="51"/>
      <c r="C29" s="51"/>
      <c r="D29" s="51"/>
      <c r="E29" s="51"/>
      <c r="F29" s="51"/>
      <c r="G29" s="52"/>
      <c r="H29" s="58"/>
      <c r="I29" s="58"/>
      <c r="J29" s="54">
        <f t="shared" si="10"/>
        <v>1</v>
      </c>
      <c r="K29" s="54"/>
      <c r="L29" s="51">
        <f t="shared" si="11"/>
        <v>1</v>
      </c>
      <c r="M29" s="54">
        <f t="shared" si="0"/>
        <v>1</v>
      </c>
      <c r="N29" s="27"/>
      <c r="O29" s="27">
        <f t="shared" si="12"/>
        <v>0</v>
      </c>
      <c r="P29" s="54">
        <f t="shared" si="13"/>
        <v>0</v>
      </c>
      <c r="Q29" s="27">
        <f t="shared" si="14"/>
        <v>0</v>
      </c>
      <c r="R29" s="59">
        <f t="shared" si="15"/>
        <v>0</v>
      </c>
      <c r="S29" s="52">
        <f t="shared" si="16"/>
        <v>0</v>
      </c>
      <c r="T29" s="60"/>
      <c r="U29" s="60"/>
      <c r="V29" s="51"/>
      <c r="W29" s="57"/>
      <c r="X29" s="61"/>
      <c r="Y29" s="56"/>
      <c r="Z29" s="56"/>
      <c r="AA29" s="56"/>
      <c r="AB29" s="56"/>
      <c r="AC29" s="82" t="str">
        <f t="shared" si="17"/>
        <v>vyplňte částku dle typu aktivity</v>
      </c>
      <c r="AD29" s="83" t="e">
        <f t="shared" si="18"/>
        <v>#VALUE!</v>
      </c>
      <c r="AE29" s="97"/>
    </row>
    <row r="30" spans="1:31" x14ac:dyDescent="0.25">
      <c r="A30" s="51"/>
      <c r="B30" s="51"/>
      <c r="C30" s="51"/>
      <c r="D30" s="51"/>
      <c r="E30" s="51"/>
      <c r="F30" s="51"/>
      <c r="G30" s="52"/>
      <c r="H30" s="58"/>
      <c r="I30" s="58"/>
      <c r="J30" s="54">
        <f t="shared" si="10"/>
        <v>1</v>
      </c>
      <c r="K30" s="54"/>
      <c r="L30" s="51">
        <f t="shared" si="11"/>
        <v>1</v>
      </c>
      <c r="M30" s="54">
        <f t="shared" si="0"/>
        <v>1</v>
      </c>
      <c r="N30" s="27"/>
      <c r="O30" s="27">
        <f t="shared" si="12"/>
        <v>0</v>
      </c>
      <c r="P30" s="54">
        <f t="shared" si="13"/>
        <v>0</v>
      </c>
      <c r="Q30" s="27">
        <f t="shared" si="14"/>
        <v>0</v>
      </c>
      <c r="R30" s="59">
        <f t="shared" si="15"/>
        <v>0</v>
      </c>
      <c r="S30" s="52">
        <f t="shared" si="16"/>
        <v>0</v>
      </c>
      <c r="T30" s="60"/>
      <c r="U30" s="60"/>
      <c r="V30" s="51"/>
      <c r="W30" s="57"/>
      <c r="X30" s="61"/>
      <c r="Y30" s="56"/>
      <c r="Z30" s="56"/>
      <c r="AA30" s="56"/>
      <c r="AB30" s="56"/>
      <c r="AC30" s="82" t="str">
        <f t="shared" si="17"/>
        <v>vyplňte částku dle typu aktivity</v>
      </c>
      <c r="AD30" s="83" t="e">
        <f t="shared" si="18"/>
        <v>#VALUE!</v>
      </c>
      <c r="AE30" s="97"/>
    </row>
    <row r="31" spans="1:31" x14ac:dyDescent="0.25">
      <c r="A31" s="51"/>
      <c r="B31" s="51"/>
      <c r="C31" s="51"/>
      <c r="D31" s="51"/>
      <c r="E31" s="51"/>
      <c r="F31" s="51"/>
      <c r="G31" s="52"/>
      <c r="H31" s="58"/>
      <c r="I31" s="58"/>
      <c r="J31" s="54">
        <f t="shared" si="4"/>
        <v>1</v>
      </c>
      <c r="K31" s="54"/>
      <c r="L31" s="51">
        <f t="shared" si="5"/>
        <v>1</v>
      </c>
      <c r="M31" s="54">
        <f t="shared" si="0"/>
        <v>1</v>
      </c>
      <c r="N31" s="27"/>
      <c r="O31" s="27">
        <f t="shared" si="6"/>
        <v>0</v>
      </c>
      <c r="P31" s="54">
        <f t="shared" si="7"/>
        <v>0</v>
      </c>
      <c r="Q31" s="27">
        <f t="shared" si="1"/>
        <v>0</v>
      </c>
      <c r="R31" s="59">
        <f t="shared" si="8"/>
        <v>0</v>
      </c>
      <c r="S31" s="52">
        <f t="shared" si="9"/>
        <v>0</v>
      </c>
      <c r="T31" s="60"/>
      <c r="U31" s="60"/>
      <c r="V31" s="51"/>
      <c r="W31" s="57"/>
      <c r="X31" s="61"/>
      <c r="Y31" s="56"/>
      <c r="Z31" s="56"/>
      <c r="AA31" s="56"/>
      <c r="AB31" s="56"/>
      <c r="AC31" s="82" t="str">
        <f t="shared" si="2"/>
        <v>vyplňte částku dle typu aktivity</v>
      </c>
      <c r="AD31" s="83" t="e">
        <f t="shared" si="3"/>
        <v>#VALUE!</v>
      </c>
      <c r="AE31" s="97"/>
    </row>
    <row r="32" spans="1:31" ht="15.75" thickBot="1" x14ac:dyDescent="0.3">
      <c r="A32" s="51"/>
      <c r="B32" s="51"/>
      <c r="C32" s="51"/>
      <c r="D32" s="51"/>
      <c r="E32" s="51"/>
      <c r="F32" s="51"/>
      <c r="G32" s="76"/>
      <c r="H32" s="58"/>
      <c r="I32" s="58"/>
      <c r="J32" s="54">
        <f t="shared" si="4"/>
        <v>1</v>
      </c>
      <c r="K32" s="54"/>
      <c r="L32" s="51">
        <f t="shared" si="5"/>
        <v>1</v>
      </c>
      <c r="M32" s="54">
        <f t="shared" si="0"/>
        <v>1</v>
      </c>
      <c r="N32" s="27"/>
      <c r="O32" s="27">
        <f t="shared" si="6"/>
        <v>0</v>
      </c>
      <c r="P32" s="54">
        <f t="shared" si="7"/>
        <v>0</v>
      </c>
      <c r="Q32" s="27">
        <f t="shared" si="1"/>
        <v>0</v>
      </c>
      <c r="R32" s="59">
        <f t="shared" si="8"/>
        <v>0</v>
      </c>
      <c r="S32" s="76">
        <f t="shared" si="9"/>
        <v>0</v>
      </c>
      <c r="T32" s="60"/>
      <c r="U32" s="60"/>
      <c r="V32" s="51"/>
      <c r="W32" s="57"/>
      <c r="X32" s="71"/>
      <c r="Y32" s="72"/>
      <c r="Z32" s="72"/>
      <c r="AA32" s="72"/>
      <c r="AB32" s="72"/>
      <c r="AC32" s="82" t="str">
        <f t="shared" si="2"/>
        <v>vyplňte částku dle typu aktivity</v>
      </c>
      <c r="AD32" s="83" t="e">
        <f t="shared" si="3"/>
        <v>#VALUE!</v>
      </c>
      <c r="AE32" s="97"/>
    </row>
    <row r="33" spans="1:31" ht="75.75" thickBot="1" x14ac:dyDescent="0.3">
      <c r="A33" t="s">
        <v>111</v>
      </c>
      <c r="G33" s="78">
        <f>SUM(G4:G32)</f>
        <v>0</v>
      </c>
      <c r="S33" s="77">
        <f>SUM(S4:S32)</f>
        <v>0</v>
      </c>
      <c r="X33" s="73">
        <f t="shared" ref="X33:AD33" si="19">SUM(X4:X32)</f>
        <v>0</v>
      </c>
      <c r="Y33" s="74">
        <f t="shared" si="19"/>
        <v>0</v>
      </c>
      <c r="Z33" s="74">
        <f t="shared" si="19"/>
        <v>0</v>
      </c>
      <c r="AA33" s="74">
        <f t="shared" si="19"/>
        <v>0</v>
      </c>
      <c r="AB33" s="75">
        <f t="shared" si="19"/>
        <v>0</v>
      </c>
      <c r="AC33" s="79">
        <f>SUM(AC4:AC32)</f>
        <v>0</v>
      </c>
      <c r="AD33" s="88" t="e">
        <f t="shared" si="19"/>
        <v>#VALUE!</v>
      </c>
      <c r="AE33" s="43" t="s">
        <v>104</v>
      </c>
    </row>
    <row r="34" spans="1:31" ht="77.25" thickBot="1" x14ac:dyDescent="0.4">
      <c r="A34" s="101" t="s">
        <v>116</v>
      </c>
      <c r="B34" s="102"/>
      <c r="C34" s="103"/>
      <c r="D34" s="104" t="s">
        <v>101</v>
      </c>
      <c r="E34" s="105"/>
      <c r="F34" s="105"/>
      <c r="G34" s="105"/>
      <c r="H34" s="105"/>
      <c r="I34" s="106"/>
      <c r="S34" s="41"/>
      <c r="Y34" s="42"/>
      <c r="Z34" s="42"/>
      <c r="AA34" s="42"/>
      <c r="AB34" s="42"/>
      <c r="AC34" s="89" t="s">
        <v>119</v>
      </c>
      <c r="AD34" s="95" t="s">
        <v>117</v>
      </c>
      <c r="AE34" s="70" t="s">
        <v>122</v>
      </c>
    </row>
    <row r="35" spans="1:31" ht="19.5" thickBot="1" x14ac:dyDescent="0.3">
      <c r="A35" s="118" t="s">
        <v>123</v>
      </c>
      <c r="B35" s="119"/>
      <c r="C35" s="119"/>
      <c r="D35" s="119"/>
      <c r="E35" s="39"/>
      <c r="F35" s="39"/>
      <c r="G35" s="39"/>
      <c r="H35" s="39"/>
      <c r="S35" s="41"/>
      <c r="Y35" s="42"/>
      <c r="Z35" s="42"/>
      <c r="AA35" s="42"/>
      <c r="AB35" s="42"/>
      <c r="AC35" s="94" t="e">
        <f>AC33+AD39</f>
        <v>#VALUE!</v>
      </c>
      <c r="AD35" s="96" t="e">
        <f>AD33+AD39</f>
        <v>#VALUE!</v>
      </c>
      <c r="AE35" s="70"/>
    </row>
    <row r="36" spans="1:31" ht="15.75" thickBot="1" x14ac:dyDescent="0.3">
      <c r="A36" t="s">
        <v>136</v>
      </c>
    </row>
    <row r="37" spans="1:31" ht="62.25" customHeight="1" thickBot="1" x14ac:dyDescent="0.3">
      <c r="AB37" s="108" t="s">
        <v>118</v>
      </c>
      <c r="AC37" s="109"/>
      <c r="AD37" s="93"/>
    </row>
    <row r="39" spans="1:31" ht="32.25" customHeight="1" x14ac:dyDescent="0.25">
      <c r="AB39" s="107" t="s">
        <v>102</v>
      </c>
      <c r="AC39" s="107"/>
      <c r="AD39" s="27" t="e">
        <f>AD37-AD33</f>
        <v>#VALUE!</v>
      </c>
    </row>
  </sheetData>
  <mergeCells count="10">
    <mergeCell ref="AE4:AE32"/>
    <mergeCell ref="A1:F1"/>
    <mergeCell ref="A34:C34"/>
    <mergeCell ref="D34:I34"/>
    <mergeCell ref="AB39:AC39"/>
    <mergeCell ref="AB37:AC37"/>
    <mergeCell ref="T1:X1"/>
    <mergeCell ref="H1:S1"/>
    <mergeCell ref="Y1:Z1"/>
    <mergeCell ref="A35:D35"/>
  </mergeCells>
  <dataValidations count="4">
    <dataValidation type="list" allowBlank="1" showInputMessage="1" showErrorMessage="1" sqref="E4:F32" xr:uid="{4102B6C6-611D-48D9-A5F9-E1004B73023F}">
      <formula1>"Ano, Ne"</formula1>
    </dataValidation>
    <dataValidation type="list" allowBlank="1" showInputMessage="1" showErrorMessage="1" sqref="D8:D32" xr:uid="{C143A268-34F6-41E8-8C22-8C48002941CC}">
      <formula1>"Přípravná návštěva,Krátkodobá mobilita, Dlouhodobá mobilita Erasmus Pro, Kurzy a školení pro pracovníky, Pozvaní experti, Pozvaní studenti učitelství, Soutěže odborných dovedností, Stínování, Výukové a školící pobyty pracovníků, Aktivity v partnerské zemi"</formula1>
    </dataValidation>
    <dataValidation type="list" allowBlank="1" showInputMessage="1" showErrorMessage="1" sqref="D5:D7" xr:uid="{0EAC49D4-3DC8-467E-93BE-19D4B2FDAB1A}">
      <formula1>"Krátkodobá mobilita, Dlouhodobá mobilita Erasmus Pro, Kurzy a školení pro pracovníky, Pozvaní experti, Pozvaní studenti učitelství, Soutěže odborných dovedností, Stínování, Výukové a školící pobyty pracovníků, Aktivity v partnerské zemi"</formula1>
    </dataValidation>
    <dataValidation type="list" allowBlank="1" showInputMessage="1" showErrorMessage="1" sqref="D4" xr:uid="{3200823F-0AA8-4D32-9ACB-6E9802B2CA8E}">
      <formula1>"Krátkodobá mobilita, Dlouhodobá mobilita Erasmus Pro, Kurzy a školení pro pracovníky, Pozvaní experti, Pozvaní studenti učitelství, Soutěže odborných dovedností, Stínování, Výukové a školící pobyty pracovníků"</formula1>
    </dataValidation>
  </dataValidations>
  <hyperlinks>
    <hyperlink ref="V3" r:id="rId1" display="https://erasmus-plus.ec.europa.eu/resources-and-tools/distance-calculator" xr:uid="{66E63251-D198-4A2E-92F2-8F355B11428C}"/>
  </hyperlinks>
  <pageMargins left="0.7" right="0.7" top="0.78740157499999996" bottom="0.78740157499999996" header="0.3" footer="0.3"/>
  <pageSetup paperSize="9" orientation="portrait"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6391D5A2-877E-40F0-875C-50AC72ADCE06}">
          <x14:formula1>
            <xm:f>Sazby!$L$3:$L$4</xm:f>
          </x14:formula1>
          <xm:sqref>Z4:Z32</xm:sqref>
        </x14:dataValidation>
        <x14:dataValidation type="list" allowBlank="1" showInputMessage="1" showErrorMessage="1" xr:uid="{06AD25F9-F93B-485B-9CEA-43F1D2268D71}">
          <x14:formula1>
            <xm:f>Sazby!$K$10:$K$11</xm:f>
          </x14:formula1>
          <xm:sqref>G4:G32</xm:sqref>
        </x14:dataValidation>
        <x14:dataValidation type="list" allowBlank="1" showInputMessage="1" showErrorMessage="1" xr:uid="{96D9712C-3057-4E42-B55E-593DECD45C1B}">
          <x14:formula1>
            <xm:f>Sazby!$A$44:$A$45</xm:f>
          </x14:formula1>
          <xm:sqref>T4:T32</xm:sqref>
        </x14:dataValidation>
        <x14:dataValidation type="list" allowBlank="1" showInputMessage="1" showErrorMessage="1" xr:uid="{E6A92259-6F40-48BC-BB21-B873630BD422}">
          <x14:formula1>
            <xm:f>Sazby!$B$15:$B$29</xm:f>
          </x14:formula1>
          <xm:sqref>X4:X32</xm:sqref>
        </x14:dataValidation>
        <x14:dataValidation type="list" allowBlank="1" showInputMessage="1" showErrorMessage="1" xr:uid="{694DED1C-C90E-4237-B8BF-C6CABAB9FE7A}">
          <x14:formula1>
            <xm:f>Sazby!$G$14:$G$15</xm:f>
          </x14:formula1>
          <xm:sqref>AB4:AB32</xm:sqref>
        </x14:dataValidation>
        <x14:dataValidation type="list" allowBlank="1" showInputMessage="1" showErrorMessage="1" xr:uid="{D7B65370-1336-451A-82D2-28E94E7A8400}">
          <x14:formula1>
            <xm:f>Sazby!$A$31:$A$40</xm:f>
          </x14:formula1>
          <xm:sqref>AA4:AA32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A2250A-BFA6-4A79-99A0-4DA858D7476F}">
  <sheetPr>
    <tabColor rgb="FFFFC000"/>
  </sheetPr>
  <dimension ref="A1:M46"/>
  <sheetViews>
    <sheetView workbookViewId="0">
      <selection activeCell="A18" sqref="A18"/>
    </sheetView>
  </sheetViews>
  <sheetFormatPr defaultRowHeight="15" x14ac:dyDescent="0.25"/>
  <cols>
    <col min="1" max="1" width="28.85546875" customWidth="1"/>
    <col min="2" max="2" width="33" customWidth="1"/>
    <col min="3" max="3" width="34.7109375" customWidth="1"/>
    <col min="4" max="4" width="4.140625" customWidth="1"/>
    <col min="5" max="5" width="5.140625" customWidth="1"/>
    <col min="6" max="6" width="38.140625" customWidth="1"/>
    <col min="7" max="7" width="35.7109375" customWidth="1"/>
    <col min="8" max="8" width="31.28515625" customWidth="1"/>
  </cols>
  <sheetData>
    <row r="1" spans="1:13" ht="15.75" thickBot="1" x14ac:dyDescent="0.3">
      <c r="A1" s="3" t="s">
        <v>3</v>
      </c>
      <c r="B1" s="15"/>
      <c r="F1" s="2" t="s">
        <v>4</v>
      </c>
      <c r="G1" s="120" t="s">
        <v>128</v>
      </c>
      <c r="H1" s="121"/>
    </row>
    <row r="2" spans="1:13" ht="60" x14ac:dyDescent="0.25">
      <c r="A2" s="9" t="s">
        <v>5</v>
      </c>
      <c r="B2" s="8" t="s">
        <v>6</v>
      </c>
      <c r="F2" s="122" t="s">
        <v>7</v>
      </c>
      <c r="G2" s="46" t="s">
        <v>8</v>
      </c>
      <c r="H2" s="47" t="s">
        <v>9</v>
      </c>
      <c r="I2" s="10"/>
    </row>
    <row r="3" spans="1:13" ht="60.75" thickBot="1" x14ac:dyDescent="0.3">
      <c r="A3" s="9" t="s">
        <v>10</v>
      </c>
      <c r="B3" s="9" t="s">
        <v>11</v>
      </c>
      <c r="F3" s="123"/>
      <c r="G3" s="48" t="s">
        <v>12</v>
      </c>
      <c r="H3" s="49" t="s">
        <v>13</v>
      </c>
      <c r="I3" s="10"/>
      <c r="J3" s="132"/>
      <c r="K3" s="132">
        <v>0</v>
      </c>
      <c r="L3" s="132">
        <v>0</v>
      </c>
      <c r="M3" s="132"/>
    </row>
    <row r="4" spans="1:13" ht="44.25" customHeight="1" thickBot="1" x14ac:dyDescent="0.3">
      <c r="A4" s="9" t="s">
        <v>14</v>
      </c>
      <c r="B4" s="8" t="s">
        <v>15</v>
      </c>
      <c r="F4" s="19" t="s">
        <v>16</v>
      </c>
      <c r="G4" s="124" t="s">
        <v>131</v>
      </c>
      <c r="H4" s="124" t="s">
        <v>132</v>
      </c>
      <c r="J4" s="132">
        <v>75</v>
      </c>
      <c r="K4" s="132">
        <v>53</v>
      </c>
      <c r="L4" s="132">
        <v>100</v>
      </c>
      <c r="M4" s="132"/>
    </row>
    <row r="5" spans="1:13" ht="33.75" customHeight="1" thickBot="1" x14ac:dyDescent="0.3">
      <c r="F5" s="20" t="s">
        <v>93</v>
      </c>
      <c r="G5" s="125"/>
      <c r="H5" s="125"/>
      <c r="J5" s="132">
        <v>88</v>
      </c>
      <c r="K5" s="132">
        <v>62</v>
      </c>
      <c r="L5" s="132"/>
      <c r="M5" s="132"/>
    </row>
    <row r="6" spans="1:13" ht="21.75" customHeight="1" thickTop="1" thickBot="1" x14ac:dyDescent="0.3">
      <c r="A6" s="1" t="s">
        <v>17</v>
      </c>
      <c r="B6" s="16"/>
      <c r="C6" s="16"/>
      <c r="F6" s="44" t="s">
        <v>18</v>
      </c>
      <c r="G6" s="126" t="s">
        <v>133</v>
      </c>
      <c r="H6" s="126" t="s">
        <v>134</v>
      </c>
      <c r="J6" s="132">
        <v>102</v>
      </c>
      <c r="K6" s="132">
        <v>71</v>
      </c>
      <c r="L6" s="132"/>
      <c r="M6" s="132"/>
    </row>
    <row r="7" spans="1:13" ht="54.75" customHeight="1" thickBot="1" x14ac:dyDescent="0.3">
      <c r="A7" s="13" t="s">
        <v>20</v>
      </c>
      <c r="B7" s="14" t="s">
        <v>21</v>
      </c>
      <c r="C7" s="14" t="s">
        <v>22</v>
      </c>
      <c r="F7" s="45" t="s">
        <v>23</v>
      </c>
      <c r="G7" s="127"/>
      <c r="H7" s="128"/>
      <c r="J7" s="132">
        <v>119</v>
      </c>
      <c r="K7" s="132">
        <v>83</v>
      </c>
      <c r="L7" s="132"/>
      <c r="M7" s="132"/>
    </row>
    <row r="8" spans="1:13" ht="17.25" customHeight="1" thickBot="1" x14ac:dyDescent="0.3">
      <c r="A8" s="17" t="s">
        <v>24</v>
      </c>
      <c r="B8" s="18" t="s">
        <v>25</v>
      </c>
      <c r="C8" s="18" t="s">
        <v>26</v>
      </c>
      <c r="F8" s="12" t="s">
        <v>27</v>
      </c>
      <c r="G8" s="129" t="s">
        <v>19</v>
      </c>
      <c r="H8" s="129" t="s">
        <v>135</v>
      </c>
      <c r="J8" s="132">
        <v>136</v>
      </c>
      <c r="K8" s="132">
        <v>95</v>
      </c>
      <c r="L8" s="132"/>
      <c r="M8" s="132"/>
    </row>
    <row r="9" spans="1:13" ht="60.6" customHeight="1" thickBot="1" x14ac:dyDescent="0.3">
      <c r="A9" s="17" t="s">
        <v>28</v>
      </c>
      <c r="B9" s="18" t="s">
        <v>29</v>
      </c>
      <c r="C9" s="18" t="s">
        <v>30</v>
      </c>
      <c r="F9" s="12" t="s">
        <v>31</v>
      </c>
      <c r="G9" s="130"/>
      <c r="H9" s="130"/>
      <c r="J9" s="132">
        <v>153</v>
      </c>
      <c r="K9" s="132">
        <v>107</v>
      </c>
      <c r="L9" s="132"/>
      <c r="M9" s="132"/>
    </row>
    <row r="10" spans="1:13" ht="15.75" thickBot="1" x14ac:dyDescent="0.3">
      <c r="A10" s="17" t="s">
        <v>32</v>
      </c>
      <c r="B10" s="18" t="s">
        <v>33</v>
      </c>
      <c r="C10" s="18" t="s">
        <v>34</v>
      </c>
      <c r="J10" s="132"/>
      <c r="K10" s="132">
        <v>0</v>
      </c>
      <c r="L10" s="132"/>
      <c r="M10" s="132"/>
    </row>
    <row r="11" spans="1:13" ht="15.75" thickBot="1" x14ac:dyDescent="0.3">
      <c r="A11" s="17" t="s">
        <v>35</v>
      </c>
      <c r="B11" s="18" t="s">
        <v>36</v>
      </c>
      <c r="C11" s="18" t="s">
        <v>37</v>
      </c>
      <c r="F11" s="22" t="s">
        <v>38</v>
      </c>
      <c r="G11" s="24" t="s">
        <v>39</v>
      </c>
      <c r="H11" s="23"/>
      <c r="J11" s="132"/>
      <c r="K11" s="132">
        <v>575</v>
      </c>
      <c r="L11" s="132"/>
      <c r="M11" s="132"/>
    </row>
    <row r="12" spans="1:13" ht="15.75" thickBot="1" x14ac:dyDescent="0.3">
      <c r="A12" s="17" t="s">
        <v>40</v>
      </c>
      <c r="B12" s="18" t="s">
        <v>41</v>
      </c>
      <c r="C12" s="18" t="s">
        <v>42</v>
      </c>
      <c r="F12" s="11"/>
      <c r="J12" s="132"/>
      <c r="K12" s="132">
        <f>K11*2</f>
        <v>1150</v>
      </c>
      <c r="L12" s="132"/>
      <c r="M12" s="132"/>
    </row>
    <row r="13" spans="1:13" ht="33.6" customHeight="1" thickBot="1" x14ac:dyDescent="0.3">
      <c r="A13" s="17" t="s">
        <v>43</v>
      </c>
      <c r="B13" s="18" t="s">
        <v>44</v>
      </c>
      <c r="C13" s="18" t="s">
        <v>26</v>
      </c>
      <c r="F13" s="25" t="s">
        <v>45</v>
      </c>
      <c r="G13" s="25" t="s">
        <v>46</v>
      </c>
      <c r="J13" s="132"/>
      <c r="K13" s="132">
        <f>K11*3</f>
        <v>1725</v>
      </c>
      <c r="L13" s="132"/>
      <c r="M13" s="132"/>
    </row>
    <row r="14" spans="1:13" ht="15.75" thickBot="1" x14ac:dyDescent="0.3">
      <c r="A14" s="17" t="s">
        <v>47</v>
      </c>
      <c r="B14" s="18" t="s">
        <v>48</v>
      </c>
      <c r="C14" s="18" t="s">
        <v>26</v>
      </c>
      <c r="G14" s="132">
        <v>0</v>
      </c>
    </row>
    <row r="15" spans="1:13" x14ac:dyDescent="0.25">
      <c r="A15" s="132"/>
      <c r="B15" s="132">
        <v>0</v>
      </c>
      <c r="G15" s="132">
        <v>150</v>
      </c>
    </row>
    <row r="16" spans="1:13" ht="15.75" thickBot="1" x14ac:dyDescent="0.3">
      <c r="A16" s="132"/>
      <c r="B16" s="132">
        <v>23</v>
      </c>
    </row>
    <row r="17" spans="1:6" ht="15.75" thickBot="1" x14ac:dyDescent="0.3">
      <c r="A17" s="132"/>
      <c r="B17" s="132">
        <v>180</v>
      </c>
      <c r="F17" s="131" t="s">
        <v>126</v>
      </c>
    </row>
    <row r="18" spans="1:6" x14ac:dyDescent="0.25">
      <c r="A18" s="132"/>
      <c r="B18" s="132">
        <v>210</v>
      </c>
      <c r="F18" t="s">
        <v>127</v>
      </c>
    </row>
    <row r="19" spans="1:6" x14ac:dyDescent="0.25">
      <c r="A19" s="132"/>
      <c r="B19" s="132">
        <v>275</v>
      </c>
    </row>
    <row r="20" spans="1:6" x14ac:dyDescent="0.25">
      <c r="A20" s="132"/>
      <c r="B20" s="132">
        <v>320</v>
      </c>
    </row>
    <row r="21" spans="1:6" x14ac:dyDescent="0.25">
      <c r="A21" s="132"/>
      <c r="B21" s="132">
        <v>360</v>
      </c>
    </row>
    <row r="22" spans="1:6" x14ac:dyDescent="0.25">
      <c r="A22" s="132"/>
      <c r="B22" s="132">
        <v>530</v>
      </c>
    </row>
    <row r="23" spans="1:6" x14ac:dyDescent="0.25">
      <c r="A23" s="132"/>
      <c r="B23" s="132">
        <v>610</v>
      </c>
    </row>
    <row r="24" spans="1:6" x14ac:dyDescent="0.25">
      <c r="A24" s="132"/>
      <c r="B24" s="132">
        <v>820</v>
      </c>
    </row>
    <row r="25" spans="1:6" x14ac:dyDescent="0.25">
      <c r="A25" s="132"/>
      <c r="B25" s="132">
        <v>1500</v>
      </c>
    </row>
    <row r="26" spans="1:6" x14ac:dyDescent="0.25">
      <c r="A26" s="132"/>
      <c r="B26" s="132">
        <v>210</v>
      </c>
    </row>
    <row r="27" spans="1:6" x14ac:dyDescent="0.25">
      <c r="A27" s="132"/>
      <c r="B27" s="132">
        <v>320</v>
      </c>
    </row>
    <row r="28" spans="1:6" x14ac:dyDescent="0.25">
      <c r="A28" s="132"/>
      <c r="B28" s="132">
        <v>410</v>
      </c>
    </row>
    <row r="29" spans="1:6" x14ac:dyDescent="0.25">
      <c r="A29" s="132"/>
      <c r="B29" s="132">
        <v>610</v>
      </c>
    </row>
    <row r="30" spans="1:6" x14ac:dyDescent="0.25">
      <c r="A30" s="132" t="s">
        <v>103</v>
      </c>
      <c r="B30" s="132"/>
    </row>
    <row r="31" spans="1:6" x14ac:dyDescent="0.25">
      <c r="A31" s="132">
        <v>80</v>
      </c>
      <c r="B31" s="132"/>
    </row>
    <row r="32" spans="1:6" x14ac:dyDescent="0.25">
      <c r="A32" s="132">
        <v>160</v>
      </c>
      <c r="B32" s="132"/>
    </row>
    <row r="33" spans="1:2" x14ac:dyDescent="0.25">
      <c r="A33" s="132">
        <v>240</v>
      </c>
      <c r="B33" s="132"/>
    </row>
    <row r="34" spans="1:2" x14ac:dyDescent="0.25">
      <c r="A34" s="132">
        <v>320</v>
      </c>
      <c r="B34" s="132"/>
    </row>
    <row r="35" spans="1:2" x14ac:dyDescent="0.25">
      <c r="A35" s="132">
        <v>400</v>
      </c>
      <c r="B35" s="132"/>
    </row>
    <row r="36" spans="1:2" x14ac:dyDescent="0.25">
      <c r="A36" s="132">
        <v>480</v>
      </c>
      <c r="B36" s="132"/>
    </row>
    <row r="37" spans="1:2" x14ac:dyDescent="0.25">
      <c r="A37" s="132">
        <v>560</v>
      </c>
      <c r="B37" s="132"/>
    </row>
    <row r="38" spans="1:2" x14ac:dyDescent="0.25">
      <c r="A38" s="132">
        <v>640</v>
      </c>
      <c r="B38" s="132"/>
    </row>
    <row r="39" spans="1:2" x14ac:dyDescent="0.25">
      <c r="A39" s="132">
        <v>720</v>
      </c>
      <c r="B39" s="132"/>
    </row>
    <row r="40" spans="1:2" x14ac:dyDescent="0.25">
      <c r="A40" s="132">
        <v>800</v>
      </c>
      <c r="B40" s="132"/>
    </row>
    <row r="41" spans="1:2" x14ac:dyDescent="0.25">
      <c r="A41" s="132"/>
      <c r="B41" s="132"/>
    </row>
    <row r="42" spans="1:2" x14ac:dyDescent="0.25">
      <c r="A42" s="132"/>
      <c r="B42" s="132"/>
    </row>
    <row r="43" spans="1:2" x14ac:dyDescent="0.25">
      <c r="A43" s="132"/>
      <c r="B43" s="132"/>
    </row>
    <row r="44" spans="1:2" x14ac:dyDescent="0.25">
      <c r="A44" s="132" t="s">
        <v>58</v>
      </c>
      <c r="B44" s="132"/>
    </row>
    <row r="45" spans="1:2" x14ac:dyDescent="0.25">
      <c r="A45" s="132" t="s">
        <v>56</v>
      </c>
      <c r="B45" s="132"/>
    </row>
    <row r="46" spans="1:2" x14ac:dyDescent="0.25">
      <c r="A46" s="132"/>
      <c r="B46" s="132"/>
    </row>
  </sheetData>
  <mergeCells count="8">
    <mergeCell ref="G1:H1"/>
    <mergeCell ref="G8:G9"/>
    <mergeCell ref="H8:H9"/>
    <mergeCell ref="F2:F3"/>
    <mergeCell ref="G4:G5"/>
    <mergeCell ref="H4:H5"/>
    <mergeCell ref="G6:G7"/>
    <mergeCell ref="H6:H7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C84C5-03EB-4CF4-8468-876CA8BA237A}">
  <sheetPr>
    <tabColor rgb="FF00B0F0"/>
  </sheetPr>
  <dimension ref="A1:D16"/>
  <sheetViews>
    <sheetView workbookViewId="0">
      <selection activeCell="C1" sqref="C1:D1048576"/>
    </sheetView>
  </sheetViews>
  <sheetFormatPr defaultRowHeight="15" x14ac:dyDescent="0.25"/>
  <cols>
    <col min="1" max="1" width="40.140625" customWidth="1"/>
    <col min="3" max="4" width="9.140625" style="132"/>
  </cols>
  <sheetData>
    <row r="1" spans="1:4" x14ac:dyDescent="0.25">
      <c r="A1" s="21" t="s">
        <v>49</v>
      </c>
    </row>
    <row r="2" spans="1:4" x14ac:dyDescent="0.25">
      <c r="A2" t="s">
        <v>50</v>
      </c>
      <c r="C2" s="132" t="s">
        <v>58</v>
      </c>
      <c r="D2" s="132">
        <v>0</v>
      </c>
    </row>
    <row r="3" spans="1:4" x14ac:dyDescent="0.25">
      <c r="A3" t="s">
        <v>51</v>
      </c>
      <c r="C3" s="132" t="s">
        <v>56</v>
      </c>
      <c r="D3" s="132">
        <v>1</v>
      </c>
    </row>
    <row r="4" spans="1:4" x14ac:dyDescent="0.25">
      <c r="A4" t="s">
        <v>52</v>
      </c>
      <c r="D4" s="132">
        <v>2</v>
      </c>
    </row>
    <row r="5" spans="1:4" x14ac:dyDescent="0.25">
      <c r="A5" t="s">
        <v>53</v>
      </c>
      <c r="D5" s="132">
        <v>3</v>
      </c>
    </row>
    <row r="6" spans="1:4" x14ac:dyDescent="0.25">
      <c r="A6" t="s">
        <v>91</v>
      </c>
      <c r="D6" s="132">
        <v>4</v>
      </c>
    </row>
    <row r="7" spans="1:4" x14ac:dyDescent="0.25">
      <c r="A7" t="s">
        <v>92</v>
      </c>
      <c r="D7" s="132">
        <v>5</v>
      </c>
    </row>
    <row r="8" spans="1:4" x14ac:dyDescent="0.25">
      <c r="A8" t="s">
        <v>54</v>
      </c>
      <c r="D8" s="132">
        <v>6</v>
      </c>
    </row>
    <row r="9" spans="1:4" x14ac:dyDescent="0.25">
      <c r="A9" t="s">
        <v>55</v>
      </c>
      <c r="D9" s="132">
        <v>7</v>
      </c>
    </row>
    <row r="10" spans="1:4" x14ac:dyDescent="0.25">
      <c r="A10" t="s">
        <v>38</v>
      </c>
      <c r="D10" s="132">
        <v>8</v>
      </c>
    </row>
    <row r="11" spans="1:4" x14ac:dyDescent="0.25">
      <c r="A11" t="s">
        <v>1</v>
      </c>
      <c r="D11" s="132">
        <v>9</v>
      </c>
    </row>
    <row r="12" spans="1:4" x14ac:dyDescent="0.25">
      <c r="D12" s="132">
        <v>10</v>
      </c>
    </row>
    <row r="13" spans="1:4" x14ac:dyDescent="0.25">
      <c r="D13" s="132">
        <v>11</v>
      </c>
    </row>
    <row r="14" spans="1:4" x14ac:dyDescent="0.25">
      <c r="D14" s="132">
        <v>12</v>
      </c>
    </row>
    <row r="15" spans="1:4" x14ac:dyDescent="0.25">
      <c r="D15" s="132">
        <v>13</v>
      </c>
    </row>
    <row r="16" spans="1:4" x14ac:dyDescent="0.25">
      <c r="D16" s="132">
        <v>14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13A9852C86F384AB7CAE93007978A34" ma:contentTypeVersion="19" ma:contentTypeDescription="Vytvoří nový dokument" ma:contentTypeScope="" ma:versionID="615a07a0615d5bd78a1f9d941ec5b78f">
  <xsd:schema xmlns:xsd="http://www.w3.org/2001/XMLSchema" xmlns:xs="http://www.w3.org/2001/XMLSchema" xmlns:p="http://schemas.microsoft.com/office/2006/metadata/properties" xmlns:ns1="http://schemas.microsoft.com/sharepoint/v3" xmlns:ns2="44ce72be-cbd2-4b18-85a3-eab52da82d8c" xmlns:ns3="2353064d-4804-4b30-8585-7b17d0b04a58" targetNamespace="http://schemas.microsoft.com/office/2006/metadata/properties" ma:root="true" ma:fieldsID="b38ab3e64daf98a4a73bacd9038d8ec9" ns1:_="" ns2:_="" ns3:_="">
    <xsd:import namespace="http://schemas.microsoft.com/sharepoint/v3"/>
    <xsd:import namespace="44ce72be-cbd2-4b18-85a3-eab52da82d8c"/>
    <xsd:import namespace="2353064d-4804-4b30-8585-7b17d0b04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Typdokumentu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Vlastnosti zásad jednotného dodržování předpisů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Akce uživatelského rozhraní zásad jednotného dodržování předpisů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ce72be-cbd2-4b18-85a3-eab52da82d8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Typdokumentu" ma:index="12" nillable="true" ma:displayName="Typ dokumentu" ma:format="Dropdown" ma:internalName="Typdokumentu">
      <xsd:simpleType>
        <xsd:restriction base="dms:Choice">
          <xsd:enumeration value="KA2"/>
        </xsd:restriction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Značky obrázků" ma:readOnly="false" ma:fieldId="{5cf76f15-5ced-4ddc-b409-7134ff3c332f}" ma:taxonomyMulti="true" ma:sspId="fb64034f-9bdc-497c-9a94-a18e7a7d24a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53064d-4804-4b30-8585-7b17d0b04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0a77613d-a8c3-4043-9801-a2ba3dbb3b49}" ma:internalName="TaxCatchAll" ma:showField="CatchAllData" ma:web="2353064d-4804-4b30-8585-7b17d0b04a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4ce72be-cbd2-4b18-85a3-eab52da82d8c">
      <Terms xmlns="http://schemas.microsoft.com/office/infopath/2007/PartnerControls"/>
    </lcf76f155ced4ddcb4097134ff3c332f>
    <Typdokumentu xmlns="44ce72be-cbd2-4b18-85a3-eab52da82d8c" xsi:nil="true"/>
    <TaxCatchAll xmlns="2353064d-4804-4b30-8585-7b17d0b04a58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43279A0-74A2-4425-8E07-5062DB49DA3D}"/>
</file>

<file path=customXml/itemProps2.xml><?xml version="1.0" encoding="utf-8"?>
<ds:datastoreItem xmlns:ds="http://schemas.openxmlformats.org/officeDocument/2006/customXml" ds:itemID="{FF3DF549-83E5-4F22-A56D-CD7EF6B5E29A}">
  <ds:schemaRefs>
    <ds:schemaRef ds:uri="44ce72be-cbd2-4b18-85a3-eab52da82d8c"/>
    <ds:schemaRef ds:uri="http://schemas.microsoft.com/office/infopath/2007/PartnerControls"/>
    <ds:schemaRef ds:uri="http://purl.org/dc/terms/"/>
    <ds:schemaRef ds:uri="http://purl.org/dc/elements/1.1/"/>
    <ds:schemaRef ds:uri="http://schemas.microsoft.com/office/2006/metadata/properties"/>
    <ds:schemaRef ds:uri="http://www.w3.org/XML/1998/namespace"/>
    <ds:schemaRef ds:uri="2353064d-4804-4b30-8585-7b17d0b04a58"/>
    <ds:schemaRef ds:uri="http://purl.org/dc/dcmitype/"/>
    <ds:schemaRef ds:uri="http://schemas.microsoft.com/office/2006/documentManagement/types"/>
    <ds:schemaRef ds:uri="http://schemas.microsoft.com/sharepoint/v3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4F502F0A-7630-41C4-92A0-EB5AD069214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Výpočet grantu</vt:lpstr>
      <vt:lpstr>Sazby</vt:lpstr>
      <vt:lpstr>Typy aktivit</vt:lpstr>
      <vt:lpstr>Sazby!_ftn1</vt:lpstr>
      <vt:lpstr>Sazby!_ftn2</vt:lpstr>
      <vt:lpstr>Sazby!_ftnref1</vt:lpstr>
      <vt:lpstr>Sazby!_ftnref2</vt:lpstr>
    </vt:vector>
  </TitlesOfParts>
  <Manager/>
  <Company>DZS.cz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Lisnerová Kateřina</dc:creator>
  <cp:keywords/>
  <dc:description/>
  <cp:lastModifiedBy>Kateřina Lisnerová</cp:lastModifiedBy>
  <cp:revision/>
  <cp:lastPrinted>2023-04-18T13:21:55Z</cp:lastPrinted>
  <dcterms:created xsi:type="dcterms:W3CDTF">2022-10-11T06:46:22Z</dcterms:created>
  <dcterms:modified xsi:type="dcterms:W3CDTF">2023-06-09T08:49:31Z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0x010100113A9852C86F384AB7CAE93007978A34</vt:lpwstr>
  </property>
</Properties>
</file>